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kirke.envir.ee/dhs/Active/dav/auth-e4ymqRv8JEssQKm6/applications/1/lists/1/items/4048946/files/1/"/>
    </mc:Choice>
  </mc:AlternateContent>
  <xr:revisionPtr revIDLastSave="0" documentId="13_ncr:40000001_{54288780-1EEB-429D-AEF3-2D171AE29E8B}" xr6:coauthVersionLast="47" xr6:coauthVersionMax="47" xr10:uidLastSave="{00000000-0000-0000-0000-000000000000}"/>
  <bookViews>
    <workbookView xWindow="-120" yWindow="-120" windowWidth="29040" windowHeight="17520" xr2:uid="{311BF80B-E4E6-482B-8D4E-C8A662284AB9}"/>
  </bookViews>
  <sheets>
    <sheet name="RP 2026-2027" sheetId="2" r:id="rId1"/>
    <sheet name="varu_RP 2026-2027" sheetId="1"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 r="K6" i="1"/>
  <c r="M6" i="1"/>
  <c r="J6" i="1"/>
  <c r="K4" i="1"/>
  <c r="J4" i="1"/>
  <c r="K10"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M10" i="1" s="1"/>
  <c r="L9" i="1"/>
  <c r="L8" i="1"/>
  <c r="L7" i="1"/>
  <c r="L6" i="1" s="1"/>
  <c r="L5" i="1"/>
  <c r="L4" i="1" l="1"/>
  <c r="M5" i="1"/>
  <c r="M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tc={ECC65C11-9026-417A-847D-9F4F1EC471DE}</author>
  </authors>
  <commentList>
    <comment ref="K28" authorId="0" shapeId="0" xr:uid="{ECC65C11-9026-417A-847D-9F4F1EC471DE}">
      <text>
        <t xml:space="preserve">[Lõimkommentaar]
Teie Exceli versioon võimaldab teil seda lõimkommentaari lugeda, ent kõik sellesse tehtud muudatused eemaldatakse, kui fail avatakse Exceli uuemas versioonis. Lisateavet leiate siit: https://go.microsoft.com/fwlink/?linkid=870924.
Kommentaar:
    See tuleks alumiste lahtritega jaotada või jätame nii? </t>
      </text>
    </comment>
  </commentList>
</comments>
</file>

<file path=xl/sharedStrings.xml><?xml version="1.0" encoding="utf-8"?>
<sst xmlns="http://schemas.openxmlformats.org/spreadsheetml/2006/main" count="441" uniqueCount="213">
  <si>
    <t>Nr</t>
  </si>
  <si>
    <t xml:space="preserve">Eesmärk/meede/tegevus </t>
  </si>
  <si>
    <t>Kirjeldus ja oodatav tulemus</t>
  </si>
  <si>
    <t>Vastutaja</t>
  </si>
  <si>
    <t xml:space="preserve">Algtase </t>
  </si>
  <si>
    <t>EA liik</t>
  </si>
  <si>
    <t xml:space="preserve">Eelarve põhjendus </t>
  </si>
  <si>
    <t>Planeeritud periood kokku (eurot)</t>
  </si>
  <si>
    <t>, millest välisrahastus</t>
  </si>
  <si>
    <t>1.</t>
  </si>
  <si>
    <t xml:space="preserve">Tõhustatud on kiirgusohutuse taristu toimimine </t>
  </si>
  <si>
    <t>1.1.</t>
  </si>
  <si>
    <t xml:space="preserve">Meede: Kiirguskaitse tagamiseks vajalike õigusaktide ja juhenddokumentide koostamie ja ajakohastamine rahvusvaheliste nõuete kohaselt </t>
  </si>
  <si>
    <t>1.1.1.</t>
  </si>
  <si>
    <t xml:space="preserve">Õigusaktide ajakohastamine </t>
  </si>
  <si>
    <t xml:space="preserve">Kiirgusohutuse riikliku taristu säilitamiseks ning arendamiseks on vajalik ajakohane seadusandlus. Rahvusvahelise Aatomienergiaagentuuri (IAEA) tehnilise koostööprojekti (EST9008: Building Capacity of Legal and Regulatory Frameworks on Radiation Protection and Nuclear Safety. Projekti kestvus 2024-2027) käigus kaasatakse rahvusvahelisi eksperte. Eelkõige on see seotud radioaktiivsete jäätmete lõppladustuspaiga rajamisega.  Tulenevalt vajadusest jätkatakse ka teiste kiirgusvaldkonna õigusaktide täiendamisega sh meditsiinikiirituse protseduuride nõuded veterinaarias. </t>
  </si>
  <si>
    <t>KLIM</t>
  </si>
  <si>
    <t xml:space="preserve">pidev </t>
  </si>
  <si>
    <t>VF</t>
  </si>
  <si>
    <t xml:space="preserve">IAEA tehnilise koostööprojekti kogueelarve 196 245 EUR. Omafinantseering arvestatud keskmise palga, inimeste arvu ning tööle kuluva aja põhjal. Projektis EST9008 on planeeritud radioaktiivsete jäätmete käitlemisega seotud tegevustele (õigusaktide arendamine, seminarid, koolitused, külastused) u 78 000 eurot. </t>
  </si>
  <si>
    <t>1.2.</t>
  </si>
  <si>
    <t xml:space="preserve">Kiirgusohutuse tagamiseks kasutatavate mõõteseadmete kvaliteedi tagamine </t>
  </si>
  <si>
    <t>1.2.1.</t>
  </si>
  <si>
    <t xml:space="preserve">Kiirgusmõõteseadmete kalibreerimiskeskuse (SSDL) käivitamine sh akrediteerimine  </t>
  </si>
  <si>
    <t>Kiirgusmõõteseadmete mõõtetulemuste kvaliteedi hoidmiseks on tarvis mõõteseadmeid regulaarselt kalibreerida. Eestis see võimalus puudub. SSDL-is hakatakse kalibreerima järelevalves, kiirgussüdnmuste lahendamisel ja kiirgustegevuses kasutatavaid mõõteseadmeid. Aitab kaasa mõõtetulemuste kvaliteedi tagamisele ning aitab hinnata kiirgusohtu inimesele ja keskkonnale.</t>
  </si>
  <si>
    <t xml:space="preserve">ALARA </t>
  </si>
  <si>
    <t xml:space="preserve">ALARA haldusleping </t>
  </si>
  <si>
    <t>-</t>
  </si>
  <si>
    <t>2.</t>
  </si>
  <si>
    <t xml:space="preserve">Tagatud on kiirgusohutusalane teadlikkus ja pädevuse suurendamine </t>
  </si>
  <si>
    <t>2.1.</t>
  </si>
  <si>
    <t xml:space="preserve">Kiirgusalase koolitusvaldkonna arendamine </t>
  </si>
  <si>
    <t>2.1.1.</t>
  </si>
  <si>
    <t xml:space="preserve">Kiirgusalaste põhiteadmiste veebikursuse välja töötamine </t>
  </si>
  <si>
    <t xml:space="preserve">Eesmärgiks tagada kiirgusvaldkonda suunduvatel inimestel emakeelne koolitusprogramm. Välja on töötatud kiirgusvaldkonna töötajatele mõeldud kiirgusalaste põhiteadmiste veebikursus. Õppematerjalide koostamine ja platvormi sisustamine 2026-2027. Seda toetatakse Rahvusvahelise Aatomienergiaagentuuri (IAEA) tehnilise koostööprojekti "EST9009: Improving Radiation Safety Training: Developing E-Learning Programme" kaudu, mille käigus kaasatakse rahvusvahelisi eksperte ning kogemuste ja teadmiste saamiseks ja vahendamiseks tehakse külastusi õppeasutuste ja regulaatorite juurde, kel on e-õppe süsteem arendatud või arendamisel. Projekti kestvus 2026-2029. Tulenevalt vajadusest toimub ka kiirgustöötajate koolitamisega  seotud õigusaktide ülevaatus ja täiendamine.  </t>
  </si>
  <si>
    <t>KLIM, KeA</t>
  </si>
  <si>
    <t>VF, RE</t>
  </si>
  <si>
    <t xml:space="preserve">IAEA tehnilise koostööprojekti kogueelarve 104 160 EUR eurot. Omafinantseering arvestatud keskmise palga, inimeste arvu ning tööle kuluva aja põhjal. Õppeplatvormi sisu välja töötamine sellest 25 000 TA tegevuskavas. </t>
  </si>
  <si>
    <t>2.1.2.</t>
  </si>
  <si>
    <t xml:space="preserve">Projekteerimise ja ehitusega seotud õppekavade täiendamise välja selgitamine seoses looduskiirguse, eriti radooni tekitatud ohuga ja selle vähendamise meetmete kasutamisega, et suurendada selle valdkonna spetsialistide teadlikkust. </t>
  </si>
  <si>
    <t xml:space="preserve">Eesmärk on selle valdkonna spetsialistide teadlikkus looduskiirgusest, eriti just radoonist ja selle kaitsemeetmetest. Tegevusega plaanitakse alustada 2026. a. Suhtlus avalik-õiguslik kõrgkoolide ning kutseõppeasutustega. </t>
  </si>
  <si>
    <t>2.1.3.</t>
  </si>
  <si>
    <t xml:space="preserve">Järelevalveametnike (TI ja KeA) koolitamine </t>
  </si>
  <si>
    <t xml:space="preserve">Keskkonnaministri määruse nr 28 kohaselt on tööandja kohustatud töökohal läbi viima radoonimõõtmised. Tööinspektsioon kontrollib, kas mõõtmised on teostatud, kuid vajalik regulaarne TI inspektorite koolitus. </t>
  </si>
  <si>
    <t xml:space="preserve">KeA </t>
  </si>
  <si>
    <t>2.1.4.</t>
  </si>
  <si>
    <t xml:space="preserve">Regulaarsed kiirgusalased koolitused kiirgussündmuste esmareageerijatele </t>
  </si>
  <si>
    <t>Eesmärgiks pädevuse tõstmine esmareageerijatel, kes võivad tööülesannete täitmisel kiirgusallikatega vahetult kokku puutuda. Koolitus vajaduspõhiselt.</t>
  </si>
  <si>
    <t>KeA, PPA, PäA, TervA, ALARA</t>
  </si>
  <si>
    <t xml:space="preserve">RE, VF </t>
  </si>
  <si>
    <t>2.2.</t>
  </si>
  <si>
    <t xml:space="preserve">Inimeste teadlikkuse suurendamine ioniseeriva kiirguse võimalikest ohtudest ja ohtude vähendamine </t>
  </si>
  <si>
    <t>2.2.1.</t>
  </si>
  <si>
    <t xml:space="preserve">Radoonialaste koolituste korraldamine KOV ametnikele </t>
  </si>
  <si>
    <t xml:space="preserve">Keskkonnaministri määruse nr 28 kohaselt on tööandja kohustatud töökohal läbi viima radoonimõõtmised, kui töökoht asub kõrgendatud radooniriskiga alal ning teatud asukohas. Oluline on seejuures tagada, et ka KOV-id oleks sellest teadlikud ning oskaksid jagada tööandjale infot või vastata päringutele. 2026-2027 perioodil vähemalt üks koolitus, viimane toimus 25.09.2024. </t>
  </si>
  <si>
    <t>2.2.2.</t>
  </si>
  <si>
    <t xml:space="preserve">Kiirgusteemaliste teabepäevade korraldamine avalikkusele </t>
  </si>
  <si>
    <r>
      <t>Teabepäevasid korraldatakse teavitamaks avalikkust viimastest muudatustest ning aktuaalsematest teemadest kiirgusekaitse valdkonnas. Avalikkus on seeläbi paremini kursis ning informeeritud. 1. jaanuaril 2026 möödub 30 aastat Eesti pädeva asutuse loomisest kiirgusohutuse valdkonnas. See on ühe teabepäeva teemaks.</t>
    </r>
    <r>
      <rPr>
        <sz val="11"/>
        <color rgb="FFFF0000"/>
        <rFont val="Roboto"/>
        <charset val="186"/>
      </rPr>
      <t xml:space="preserve"> </t>
    </r>
  </si>
  <si>
    <t>RE</t>
  </si>
  <si>
    <t>Kaks avalikku üritust - üks üldisele avalikkusele, teine suunatud rohkem ehitajatele/projekteerijatele. 100 inimest kokku, kaks kohvipausi, 15 eurot inimene.</t>
  </si>
  <si>
    <t>2.2.3.</t>
  </si>
  <si>
    <t>Potentsiaalselt ohtlikest kiirgusallikatest teavitamise ja kokku kogumise kampaaniate regulaarne korraldamine</t>
  </si>
  <si>
    <t xml:space="preserve">Tuumamaterjali sisaldavate seadmete ja muude potentsiaalselt ohtlike radioaktiivsete jäätmete kokkukogumise ja kiirgusallikatest teavitamise kampaaniate regulaarne korraldamine läbi ametite kodulehtede ja sotsiaalmeedia. </t>
  </si>
  <si>
    <t xml:space="preserve">KLIM, ALARA </t>
  </si>
  <si>
    <t>2.2.4.</t>
  </si>
  <si>
    <t>Hädaolukordade riskikommunikatsiooni korraldamine.</t>
  </si>
  <si>
    <t xml:space="preserve">Varasemalt koostatud käitumisjuhiste ja KKK vajadusel ajakohastamine. Seoses Ukraina sõjaga KeA koduleheküljel rubiigi ajakohastamine, mis käsitleb avalikkust huvitavaid kiirgusteemasid sõja kontekstis (Ukraina aladel olevad tuumajaamad) </t>
  </si>
  <si>
    <t xml:space="preserve">2.2.5. </t>
  </si>
  <si>
    <t xml:space="preserve">Elanikkonna radooniteadlikkuse suurendamine </t>
  </si>
  <si>
    <t>2026-2027 keskendutakse üleriigilise elamute siseõhu radooniuuringu tulemuste tutvustamine laiemale avalikkusele kiirgusteabepäeva raames</t>
  </si>
  <si>
    <t>3.</t>
  </si>
  <si>
    <t xml:space="preserve">Vähendatud on radioaktiivsete jäätmete ja nende käitlemisega seotud ohte </t>
  </si>
  <si>
    <t>3.1.</t>
  </si>
  <si>
    <t xml:space="preserve">Radioaktiivsete jäätmete tekke vähendamine ja nende ohutu vaheladustamise korraldamine </t>
  </si>
  <si>
    <t>3.1.1.</t>
  </si>
  <si>
    <t>Olemasoleva vaheladustuspaiga haldamine</t>
  </si>
  <si>
    <t>Vaheladustuspaik on toimiv ning ohutu keskkonnale. Seireprogrammide täitmine ning vajadusel seiretulemustest lähtuvalt meetmekavade koostamine ja rakendamine.</t>
  </si>
  <si>
    <t xml:space="preserve">RE </t>
  </si>
  <si>
    <t>Riigieelarveline toetus riigile vajalike teenuste osutamiseks. (Kokku ALARA baaseelarve 2026: 430 560 eurot ja 2027: 421 200 eurot)</t>
  </si>
  <si>
    <t>3.1.2.</t>
  </si>
  <si>
    <r>
      <t>Radioaktiivsete jäätmete käitlemine</t>
    </r>
    <r>
      <rPr>
        <b/>
        <sz val="11"/>
        <color rgb="FF7030A0"/>
        <rFont val="Arial"/>
        <family val="2"/>
        <charset val="186"/>
      </rPr>
      <t xml:space="preserve"> </t>
    </r>
  </si>
  <si>
    <t xml:space="preserve">Radioaktiivsed jäätmed on nõuetekohaselt käideldud ja vaheladustatud sh jäätmete iseloomustamise süsteemi arendamine alfa- ja beetakiirgajate määramiseks </t>
  </si>
  <si>
    <t>Riigieelarveline toetus riigile vajalike teenuste osutamiseks.</t>
  </si>
  <si>
    <t>3.1.3.</t>
  </si>
  <si>
    <t>Saastunud metallijäätmete kokkukogumine ja sulatamine</t>
  </si>
  <si>
    <t>Kokkukogutud saastunud metall iseloomustatakse ja saadetakse sulatmisele. Sulatamisest järgi jäänud kontsentreeritud jäätmed on nõuetekohaselt töödeldud ja pakendatud võimaldamaks nende edasist ladustamist vahe- või lõppladustuspaigas.</t>
  </si>
  <si>
    <t xml:space="preserve">ALARA, KLIM </t>
  </si>
  <si>
    <t>KIK projekt, eelarve tuleb hankelepingust. Eelarve eraldamiseks otsus tehtud.</t>
  </si>
  <si>
    <t>3.1.4.</t>
  </si>
  <si>
    <t>Omanikuta kiirgusallikate käitlussüsteemi arendamine ja käigus hoidmine</t>
  </si>
  <si>
    <t>Tagatud on omanikuta kiirgusallikate ohutu kokkukogumine nende järjepidev käitlemine.</t>
  </si>
  <si>
    <t>ALARA, KeA</t>
  </si>
  <si>
    <t>KIK</t>
  </si>
  <si>
    <t xml:space="preserve">Eelarve koostatud varasema tegevuse põhjalt u 10 000 eurot aastas </t>
  </si>
  <si>
    <t>3.2.</t>
  </si>
  <si>
    <t xml:space="preserve">Radioaktiivsete jäätmete lõppladustuspaiga rajamise planeeringu (sh KSH) koostamine ja Paldiski endise tuumaobjekti reaktorsektsioonide dekomisjoneerimise keskkonnamõju hindamine </t>
  </si>
  <si>
    <t>3.2.1.</t>
  </si>
  <si>
    <t>Radioaktiivsete jäätmete lõppladustuspaiga rajamiseks eriplaneeringu koostamine ja keskkonnamõju strateegiline hindamine.</t>
  </si>
  <si>
    <t>Eriplaneering on vajalik lõppladustuspaiga sobivaima asukoha leidmiseks.  Eriplaneering on koostatud ja mõjud on hinnatud. 2024. aastal kinnitati sobivaimaks asukohaks praegune vaheladustuspaiga territoorium. 2026. aastal alustatakse EP ja KSH II etapiga.</t>
  </si>
  <si>
    <t xml:space="preserve">Eelarvealuseks võetud I etapi KSH koostaja hinnang. </t>
  </si>
  <si>
    <t>3.2.2.</t>
  </si>
  <si>
    <r>
      <t>Radioaktiivsete jäätmete lõppladustuspaiga rajamiseks</t>
    </r>
    <r>
      <rPr>
        <sz val="11"/>
        <color rgb="FFFF0000"/>
        <rFont val="Roboto"/>
        <charset val="186"/>
      </rPr>
      <t xml:space="preserve"> </t>
    </r>
    <r>
      <rPr>
        <sz val="11"/>
        <color theme="1"/>
        <rFont val="Roboto"/>
        <charset val="186"/>
      </rPr>
      <t>vajalike uuringute tellimine</t>
    </r>
  </si>
  <si>
    <t xml:space="preserve">alanduslehtri uuring, klimaatiliste tingimuste uuring ning taimestiku uuring </t>
  </si>
  <si>
    <t>3.2.3.</t>
  </si>
  <si>
    <t>Lõppladustuspaiga rajamise kommunikatsioon EP ja KSH ajal</t>
  </si>
  <si>
    <t xml:space="preserve">Aluseks 2022. koostatud kommunikatsioonistrateega </t>
  </si>
  <si>
    <t>Põhineb varasemal kogemusel</t>
  </si>
  <si>
    <t>3.2.4.</t>
  </si>
  <si>
    <t>Lõppladustuspaiga rajamise tehnilise teostatavuse analüüs</t>
  </si>
  <si>
    <t xml:space="preserve">Kaaluda ja põhjendada olemasoleva kontseptsiooni lahendust. Kas on majanduslikult ja praktiliselt kõige mõistlikum? </t>
  </si>
  <si>
    <t>3.3.</t>
  </si>
  <si>
    <t xml:space="preserve"> Looduslike radionukliide sisaldava radioaktiivse materjali (NORM-i) taaskasutamise ja käitlemise arendamine ja ladustamise korra loomine </t>
  </si>
  <si>
    <t>3.3.1.</t>
  </si>
  <si>
    <t>NORMide käitlemise valdkonna teadus- ja arendustegevuse toetamine</t>
  </si>
  <si>
    <t xml:space="preserve">Puuduvad eeldused andmepõhiste otsustusprotsesside tugevdamiseks (veekäitlusjaamades tekkivate NORM-jäätmete käitlusvõimaluste väljatöötamise kohta). Sisend järgmise perioodi strateegiadokumenti. </t>
  </si>
  <si>
    <t xml:space="preserve">KLIM </t>
  </si>
  <si>
    <t xml:space="preserve">Eeldatav uuringu maksumus. TA rahastus. </t>
  </si>
  <si>
    <t xml:space="preserve">4. </t>
  </si>
  <si>
    <t xml:space="preserve">Tagatud on valmisolek kiirgussündmuste ennetamiseks ja lahendamiseks </t>
  </si>
  <si>
    <t>4.1.</t>
  </si>
  <si>
    <t xml:space="preserve">Kiirgushädaolukordade lahendamise plaani plaanikohase valmisoleku tagamine </t>
  </si>
  <si>
    <t>4.1.1.</t>
  </si>
  <si>
    <t xml:space="preserve">Kiirgus- või tuumaõnnetuste alastel õppustel osalemine ja nende korraldamine </t>
  </si>
  <si>
    <t>HOS § 18: Hädaolukorra lahendamist juhtiv asutus korraldab õppuse vähemalt üks kord kahe aasta jooksul. Kriisireguleerimisõppus (edaspidi õppus) korraldatakse hädaolukorra lahendamise võime kontrollimiseks või harjutamiseks ning sellel osalevad üldjuhul kõik pädevad asutused. Õppustel osalemine aitab arendada kiirgus- ja tuumaõnnetuste alast pädevust. Õppuste raames edendatakse koostööd ka teiste riikidega ning saadakse ülevaade sealsetest praktikatest, mida saab rakendada ka Eesti riigis taoliste õnnetuste lahendamise planeerimisel.</t>
  </si>
  <si>
    <t>4.1.2.</t>
  </si>
  <si>
    <t xml:space="preserve">Kiirgusohu varajase hoiatamise süsteemi töö ja toimepidevuse tagamine </t>
  </si>
  <si>
    <t>Süsteemi töö on tagatud regulaarsete hooldustega ning toimepidevus on tagatud. Tegevuste alla kuulub nii võimaliku garantiiremondi korraldamine ja seadmete kohapealsete kalibreerimiste ja täpsustestide läbiviimine ning tarkvara uuendamine.</t>
  </si>
  <si>
    <t>KeA, KEMIT</t>
  </si>
  <si>
    <t xml:space="preserve">Iga-aastased automaatseirevõrgu hoolduslepingud IT-toe ja tootja vahel, Argos aastamaks 7500 eurot </t>
  </si>
  <si>
    <t>4.1.3.</t>
  </si>
  <si>
    <t xml:space="preserve">Keskkonnaameti mõõtevahendite ja kaitsevarustuse baasi uuendamine </t>
  </si>
  <si>
    <t>Mõõtevahendite ning kaitsevarustuse pidev uuendamine aitab arendada Eesti valmisolekut kiirgushädaolukordadeks. Kaasaegsed mõõtevahendid aitavad kaasa olukorra täpsemale hindamisele ja see omakorda olukorra kiiremale lahendamisele. Oluline roll on ka olemasolevate mõõtevahendite hooldusel. Kaitsevarustuse uuendamine on eelkõige oluline olukorra lahendamisse kaasatud personali efektiivsemaks kaitseks. 
Täpsemalt labori seadmete väljavahetus, kiirgusseirevõrgu mõõtesüsteemi välja vahetus, isikukaitsevahendid</t>
  </si>
  <si>
    <t>4.1.4.</t>
  </si>
  <si>
    <t>Päästeameti mõõtevahendite ja kaitsevarustuse baas, mõõtevahendite ja
saasteärastuseks vajalike seadmete baasi uuendamine.</t>
  </si>
  <si>
    <t>Mõõtevahendite ning kaitsevarustuse pidev uuendamine aitab  hoida võimekust tööülesannete täitmisel.</t>
  </si>
  <si>
    <t xml:space="preserve">PäA </t>
  </si>
  <si>
    <t>4.1.5.</t>
  </si>
  <si>
    <t>Maksu- ja Tolliameti mõõtevahendite ja kaitsevarustuse baasi uuendamine.</t>
  </si>
  <si>
    <t>Mõõtevahendite ning kaitsevarustuse pidev uuendamine aitab  hoida võimekust tööülesannete täitmisel. Sõltuvalt lennujaama laienemisest paigaldatakse uued kiirgusväravad 2027-2028</t>
  </si>
  <si>
    <t>MTA</t>
  </si>
  <si>
    <t>5.</t>
  </si>
  <si>
    <t xml:space="preserve">Vähendatud on looduslikest kiirgusallikatest tingitud ohte </t>
  </si>
  <si>
    <t>5.1.</t>
  </si>
  <si>
    <t xml:space="preserve">Looduslikest kiirgusallikatest tingitud ohtude minimeerimine </t>
  </si>
  <si>
    <t>5.1.1.</t>
  </si>
  <si>
    <t>Joogivee käitlejatelt efektiivdoosi alaste proovide analüüsimine ja menetlemine radioloogiliste näitajate kontrollväärtuste ületuste korral</t>
  </si>
  <si>
    <t xml:space="preserve">Sotsiaalministri 24.09.2019 määrus nr 61. Määrus kehtestab joogivee kvaliteedi- ja kontrollinõuded ja analüüsimeetodid ning tarbijale teabe esitamise nõuded eesmärgiga kaitsta inimese tervist joogivee saastumise kahjulike mõjude eest. Selleks kogub veekäitlejatelt proovide analüüsi andmeid Terviseamet läbi infosüsteemi, analüüsib näitajate väärtuseid ning vajadusel võtab kasutusele meetmed inimese tervise kaitseks. </t>
  </si>
  <si>
    <t>TervA</t>
  </si>
  <si>
    <t>5.1.2.</t>
  </si>
  <si>
    <t>Sillamäe jäätmehoidla radioaktiivsuse seire ning selle ülevaatus</t>
  </si>
  <si>
    <t xml:space="preserve">Seire eesmärgiks on tagada Sillamäe radioaktiivsete jäätmete hoidla ohutus. Seire ülevaatuse käigus hinnatakse edasist seirevajadust. </t>
  </si>
  <si>
    <t>KeA</t>
  </si>
  <si>
    <t xml:space="preserve">Eelarve välja kujunenud varasema järelseire käigus.  Lisaks eksperthinnang seireandmete analüüsiks eesmärgiga üle vaadata seirevajadus 2026 kokku 10 000 eurot. </t>
  </si>
  <si>
    <t>5.1.3.</t>
  </si>
  <si>
    <t xml:space="preserve">Epidemiloogilise uuringu ettevalmistus radoonist tingitud kopsuvähijuhtude välja selgitamiseks Eestis 
</t>
  </si>
  <si>
    <t>Uuringu eesmärgiks on välja selgitada aastane radoonist põhjustatud kopsuvähi juhtude arv Eestis. Tulemusi kasutatakse ühe sisendina pikaajalise radoonist tingitud terviseriski vähendamise strateegia välja töötamisel. Tuleb analüüsida, kas taoline uuring on teostatav.</t>
  </si>
  <si>
    <t>KLIM, SoM</t>
  </si>
  <si>
    <t>Uuringu eeldatav maksumus</t>
  </si>
  <si>
    <t>5.1.4.</t>
  </si>
  <si>
    <t xml:space="preserve">Väikeelamute ja korterelamute rekonstrueerimise toetamise programmides radooniga arvestamine </t>
  </si>
  <si>
    <t xml:space="preserve">Eesti on üle võtnud EN direktiivi 2013/59/Euratom, mille kohaselt koostab liikmesriik radooni riikliku tegevuskava. Direktiivi kohaselt  peab liikmesriik asjakohasusel toetama radooniuuringuid ja parandusmeetmete võtmist, eriti väga kõrge radoonisisaldusega eramute puhul. </t>
  </si>
  <si>
    <t>Märkused</t>
  </si>
  <si>
    <t xml:space="preserve">IAEA tehnilise koostöö programmi kogueelarve seadmete soetamiseks on 291 000 eurot (IAEA rahastus) ning A.L.A.R.A. omafinantseering on 30 000 eurot (keskuse ruumi rekonstrueerimine ja akrediteerimine). 2025. aasta lõpu seisuga on akrediteerimisprotsess pooleli. 2026. aasta kuludeks planeeritud täiendavate turvalahenduste rakendus ning akrediteerimiskulu. 
</t>
  </si>
  <si>
    <t>Radioaktiivsete jäätmete käitlusseadmete pargi arendamine ja jäätmete ladustamiseks vajalike pakendite soetamine</t>
  </si>
  <si>
    <t xml:space="preserve">Mis summa me 3.1.1-st ja 3.1.2-st siia tõstame? </t>
  </si>
  <si>
    <t>Radioaktiivsete jäätmete käitlusseadmete parki arendatakse järjepidevalt, mis võimaldab jäätmeid lõppladustamiseks sobivalt käidelda. Samuti on soetatud ladustamiseks vajalikud jäätmepakendid.</t>
  </si>
  <si>
    <t>3.1.5.</t>
  </si>
  <si>
    <t xml:space="preserve">klimaatiliste tingimuste uuring ning taimestiku uuring </t>
  </si>
  <si>
    <t xml:space="preserve">Mõõtevahendite ning kaitsevarustuse pidev uuendamine aitab arendada Eesti valmisolekut kiirgushädaolukordadeks. Kaasaegsed mõõtevahendid aitavad kaasa olukorra täpsemale hindamisele ja see omakorda olukorra kiiremale lahendamisele. Oluline roll on ka olemasolevate mõõtevahendite hooldusel. Kaitsevarustuse uuendamine on eelkõige oluline olukorra lahendamisse kaasatud personali efektiivsemaks kaitseks. </t>
  </si>
  <si>
    <t xml:space="preserve">Automaatkiirgusseirejaamade väljavahetus (Siseturvalisusfond) </t>
  </si>
  <si>
    <t xml:space="preserve">Mõõtevahendite ning kaitsevarustuse pidev uuendamine aitab  hoida võimekust tööülesannete täitmisel. </t>
  </si>
  <si>
    <t>4.1.6.</t>
  </si>
  <si>
    <t>Avariikiirituse olukorra kõrvaldamisega tegeleva ASi A.L.A.R.A. mõõtevahendite ja saasteäratuseks vajalike seadmete baasi uuendamine.</t>
  </si>
  <si>
    <t>ALARA</t>
  </si>
  <si>
    <r>
      <t>Ettevalmistavateks tegevusteks on saasteärastuseks vajalike mõõtevahendite ja seadmete vajaduse üle vaatamine. Samuti selgitatakse välja personali koolitusvajadus ning vajadus reageerimisvõimekuse tõstmiseks. Hetkel on AS A.L.A.R.A. reageerimisvõimekus 13/7. Kiirgushädaolukordade lahendamiseks vajalikud mõõtevahendid ja seadmed on soetatud, töötajad on koolitatud ja  vajadusel on 13/7 r</t>
    </r>
    <r>
      <rPr>
        <sz val="11"/>
        <color rgb="FFFF0000"/>
        <rFont val="Roboto"/>
        <charset val="186"/>
      </rPr>
      <t>eageerimisvõimekus arendatud 24/7 reageerimisvõimekuseks.</t>
    </r>
  </si>
  <si>
    <t>Joogivee määruse nr 61 rakendamise kontrollimine seoses radioloogiliste näitajate kontrollväärtuse ületamisega</t>
  </si>
  <si>
    <t>Veetöötlejatelt info kogumine</t>
  </si>
  <si>
    <t>5.1.5.</t>
  </si>
  <si>
    <t xml:space="preserve">Radoonist tingitud kopsuvähijuhtude välja selgitamine Eestis </t>
  </si>
  <si>
    <t xml:space="preserve">Küsisime raha 2026. aastaks, veel ei tea </t>
  </si>
  <si>
    <r>
      <rPr>
        <sz val="11"/>
        <color rgb="FF000000"/>
        <rFont val="Roboto"/>
      </rPr>
      <t xml:space="preserve">Uuringu eesmärgiks on välja selgitada aastane radoonist põhjustatud kopsuvähi juhtude arv Eestis. Tulemusi kasutatakse ühe sisendina pikaajalise radoonist tingitud terviseriski vähendamise strateegia välja töötamisel. </t>
    </r>
    <r>
      <rPr>
        <sz val="11"/>
        <color rgb="FFFF0000"/>
        <rFont val="Roboto"/>
      </rPr>
      <t xml:space="preserve">Alar: Tegelikult oli uuringu eesmärgiks välja selgitada, mis asutus kogub või peaks koguma ja millist infot, et epidemioloogiline uuring oleks teostatav ja kuivõrd realistlik ja mis aja jooksul (pärast andmete vastavatesse registritesse kogumise alustamist, kui seda praegu ei tehta) oleks selline uuring teostatav. Et tõesti hinnata radooniga seostatavate kopsuvähi juhtumite arvu, peab olemas olema konkreetsete kopsuvähi diagnoosiga inimeste kohta personaalne info nii nende suitsetamise ajaloo kui ka vähemalt elukoha radooni ajaloo kohta. Hinnata vähijuhtude arvu nii nagu seda tehti 2001, et võtame elukohtade keskmise radoonikontsentratsiooni, eeldame, milline osa elanikkonnast võiks elada maapinnaga kokkupuutuval korrusel ja siis korrutame USA või Rootsi analoogial põhineva koefitsiendiga, siis selline protseduur oleks triviaalne ega vajaks uuringut, aga eesmärk on just välja selgitada, kas, millal ja mis tingimustel oleks Eestis võimalik teha epidemioloogilisel infol põhinev uuring. </t>
    </r>
    <r>
      <rPr>
        <sz val="11"/>
        <color rgb="FF4F81BD"/>
        <rFont val="Roboto"/>
      </rPr>
      <t xml:space="preserve">Jelena: see on aktuaalne teema, kuna on plaanis käivitada riiklik madaladoosiga kompuuteromograafi sõeluuring (MDKT).  Tervisekassa eestvedamisel on kinnitatud töögrupp sõeluuringu tegevusjuhendi koostamiseks, mis peaks  olema peaaegu valmis. </t>
    </r>
    <r>
      <rPr>
        <sz val="11"/>
        <color rgb="FFFF0000"/>
        <rFont val="Roboto"/>
      </rPr>
      <t xml:space="preserve"> </t>
    </r>
  </si>
  <si>
    <t>5.1.6.</t>
  </si>
  <si>
    <t xml:space="preserve">Eesti on üle võtnud EN direktiivi 2013/59/Euratom, mille kohaselt koostab liikmesriik radooni riikliku tegevuskava. Direktiivi kohaselt  peab liikmesriik asjakohasusel toetama radooniuuringuid ja parandusmeetmete võtmist, eriti väga kõrge radoonisisaldusega eramute puhul. Sisend antud tegevusse tuleb rakendusplaani tegevustest 2.5.5. Peamiselt võimaluste kaardistamine. </t>
  </si>
  <si>
    <t>6.</t>
  </si>
  <si>
    <t xml:space="preserve">Tagatud on meditsiinikiirituse põhjendatud kasutamine ja kiirgusohutus </t>
  </si>
  <si>
    <t>6.1.</t>
  </si>
  <si>
    <t>Meditsiinikiirituse protseduuride põhjendatuse hindamiseks on kindlaks määratud jätkusuutlik ja ühtne korraldus</t>
  </si>
  <si>
    <t>6.1.1.</t>
  </si>
  <si>
    <t xml:space="preserve">Meditsiinikiiritusprotseduurile suunamise põhjendatuse uuring </t>
  </si>
  <si>
    <t xml:space="preserve">SOM-ilt küsida </t>
  </si>
  <si>
    <t xml:space="preserve">Viiakse läbi uuring, mille raames hinnatakse meditsiinikiiritusprotseduuride suunamise põhjendatust. Uuringu tulemusena saadakse ülevaade, kuidas meditsiinikiirituse valdkonnas järgitakse põhjendatuse printsiipi ning tulemuste alusel on võimalik välja töötada plaan teadlikkuse suurendamiseks põhjendatuse printsiibist.  </t>
  </si>
  <si>
    <t>SoM, KLIM</t>
  </si>
  <si>
    <r>
      <t>Eeldatav uuringu maksumus: keskmine palk (1600) x inimeste arv (4) x uuringu kestus (6 kuud).</t>
    </r>
    <r>
      <rPr>
        <sz val="11"/>
        <color rgb="FF4F81BD"/>
        <rFont val="Roboto"/>
      </rPr>
      <t xml:space="preserve"> </t>
    </r>
  </si>
  <si>
    <t>6.2.</t>
  </si>
  <si>
    <t>Meditsiinikiirituse kliinilisel kasutamisel toimib kiirgusteadlikkuse, heade praktikavõtete kasutamise ja kiirgusohutuse põhimõtete järgimise edendamine, sellekohaste juhend- ja teabematerjalide väljatöötamine ning järelevalve</t>
  </si>
  <si>
    <t>6.2.4.</t>
  </si>
  <si>
    <t xml:space="preserve">Kompuutertomograafia uuringutele suunamise parendamine </t>
  </si>
  <si>
    <r>
      <rPr>
        <sz val="11"/>
        <color rgb="FF000000"/>
        <rFont val="Roboto"/>
      </rPr>
      <t xml:space="preserve">Eesti osaleb Euroopa Komisjoni projektis, mille eesmärk on parandada kompuutertomograafia uuringutele suunamist. Projekti käigus toimub ka kompuutertomograafia uuringutele suunamise hinnang. Lisaks KeA-le osalevad projektis ka Eesti Radioloogia Ühing ning KT-d kasutavad tervishoiuasutused. Projekti periood 2021-2024. KeA-l on koordineeriv roll. </t>
    </r>
    <r>
      <rPr>
        <sz val="11"/>
        <color rgb="FFFF0000"/>
        <rFont val="Roboto"/>
      </rPr>
      <t xml:space="preserve">Jelena: Eesti osales uurimistöös Euroopa koordineeritud tegevus(audit) (EU JUST CT project) kompuutertomograafia-uuringu põhjendatuse parandamiseks, 2022. Käesoleva uurimistöö eesmärk oli kompuutertomograafi (KT)-uuringute saatekirjadest isikustamata valikandmete kogumine. Uurimistöö pidi aitama kaasa uute teadmiste saamisele KT-protseduuri teostamisel, võimaldama parandada kiirguskaitse nõudeid KT-uuringu põhjendatud protseduuride teostamisel ja seega vähendada patsientide saadavat kiirgusdoosi. Andmed koguti Euroopa Komisjoni alustatud ja rahastatud projekti EU JUST CT  raames. Euroopa Komisjon avaldas uurimistöö tulemused 13.09.2024  kiirguskaitse väljaandes „European co-ordinated action on improving justification of computed tomography“ (EC RP 205 ). Uurimistöö sisaldab ligikaudu 7000 KT saatekirjade kliiniliste auditite tulemusi, mis esitati 7 EL-i riigi (Belgia, Eesti, Kreeka, Sloveenia, Soome, Taani ja Ungari) poolt.  Uurimistöös hinnati KT-uuringule suunamiste asjakohasusust. Tulemused varieerusid vahemikus 57,9% kuni 85,9%. Riikide vaheline suur erinevus näitab selgelt vajadust edasiste meetmete järele olukorra parandamiseks. Saatekirjade osakaal, mille asjakohasust ei olnud võimalik hinnata kliiniliste andmete puudumise või ebapiisavuse tõttu varieerus samuti riikide vahel  märkimisväärselt 0,3% -27 %.
Eestis osalesid 17 avaliku sektori- ja 2 eratervishoiuasutust. Kokku edastati auditoritele 1013 saatekirja, millest 67 saatekirja eemaldasid audiitorit seoses ebapiisava kvaliteediga. Eestis hinnatud saatekirjadest oli põhjendatud 68,4%. Osaosalise põhjendusega saatekirju oli 22% ja sobimatu põhjendusega – 9,6%.  Põhjenduse sobivuse erinevus oli ka avaliku ja erasektori vahel, vastavalt 69,6% ja 38,9%. Saatekirja põhjenduse sobivus oli parem KT-koronograafias (100%), pea/kaela/rinna (78,9%) ja rindkere/kõhu (77,8%) piirkonna uuringutes. </t>
    </r>
  </si>
  <si>
    <t>Jelena: Uurimistöö üldmaksumus, sh töötasude jaotus uuringu teostajatele: Euroopa Komisjoni vahenditest on maksimaalselt 3500 eurot x 4 audiitori tasu, kokku 14000 eurot; radioloogiatehnikute tasu kokku on 2500 eurot.</t>
  </si>
  <si>
    <t>6.3.</t>
  </si>
  <si>
    <t>Meditsiinikiirituse protseduuride kliinilise auditi tegemiseks vajaliku pädevuse edendamine</t>
  </si>
  <si>
    <t>Kliinilise auditite läbiviijate koolitajate koolitamine</t>
  </si>
  <si>
    <r>
      <rPr>
        <sz val="11"/>
        <color rgb="FF000000"/>
        <rFont val="Roboto"/>
      </rPr>
      <t xml:space="preserve">Kliinilise auditite läbiviijate koolitajad on koolitatud. Alustada tuleb kliinilise auditi läbiviimiseks juhendi koostamisega IAEA juhendi põhjal. </t>
    </r>
    <r>
      <rPr>
        <sz val="11"/>
        <color rgb="FFFF0000"/>
        <rFont val="Roboto"/>
      </rPr>
      <t>Jelena: 27.09-01.10.2021 toimus kliinilise auditi seminar, mis korraldati IAEA projekti RER0147 raames. Seminaris osales 65 esindajat pädevatest asutustest,  haridusasutustest ja erialaliitudest, samuti radioloogid, meditsiinifüüsikud, radioloogiatehnikud, kvaliteedijuhid ning hambaarstid ning kolm kutsutud eksperti.</t>
    </r>
  </si>
  <si>
    <t>KeA, SoM, TervA</t>
  </si>
  <si>
    <t>6.4.</t>
  </si>
  <si>
    <t>Meditsiinikiiritusest saadava aastase elanikudoosi taseme hindamise juurutamine</t>
  </si>
  <si>
    <t>Võimaluste kaardistamine radioloogiliste uuringute klassifikaatori kasutusele võtuks tervishoiuteenuse osutajate poolt ja tervise infosüsteemi statistika mooduli arendamine</t>
  </si>
  <si>
    <t xml:space="preserve">Selgitatud välja, kas on võimalik luua kõiki osapooli rahuldav radioloogiliste uuringute klassifikaator. </t>
  </si>
  <si>
    <t>Meditsiinikiiritusest saadava aastase patsiendi kogudoosi andmete kogumise võimaluste välja selgitamine sõltuvalt tervise infosüsteemi statistika moodulisse ligipääsuga seotud piirangutest</t>
  </si>
  <si>
    <t xml:space="preserve">Kokku on lepitud patsiendi kogudoosi taseme põhimõtetes. </t>
  </si>
  <si>
    <t>TervA, SoM</t>
  </si>
  <si>
    <t>KORAK rakendusplaan</t>
  </si>
  <si>
    <t xml:space="preserve"> Kiirguskaitse tagamiseks vajalike õigusaktide ja juhenddokumentide koostamie ja ajakohastamine rahvusvaheliste nõuete kohaselt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</si>
</sst>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_-;\-[$€-2]\ * #,##0_-;_-[$€-2]\ * &quot;-&quot;??_-;_-@_-"/>
  </numFmts>
  <fonts count="13" x14ac:knownFonts="1">
    <font>
      <sz val="11"/>
      <color theme="1"/>
      <name val="Calibri"/>
      <family val="2"/>
      <charset val="186"/>
      <scheme val="minor"/>
    </font>
    <font>
      <b/>
      <sz val="11"/>
      <color theme="1"/>
      <name val="Roboto"/>
      <charset val="186"/>
    </font>
    <font>
      <b/>
      <i/>
      <sz val="11"/>
      <color theme="1"/>
      <name val="Roboto"/>
      <charset val="186"/>
    </font>
    <font>
      <sz val="11"/>
      <color theme="1"/>
      <name val="Roboto"/>
      <charset val="186"/>
    </font>
    <font>
      <i/>
      <sz val="11"/>
      <color theme="1"/>
      <name val="Roboto"/>
      <charset val="186"/>
    </font>
    <font>
      <sz val="11"/>
      <color rgb="FFFF0000"/>
      <name val="Roboto"/>
      <charset val="186"/>
    </font>
    <font>
      <b/>
      <sz val="11"/>
      <color rgb="FFFF0000"/>
      <name val="Roboto"/>
      <charset val="186"/>
    </font>
    <font>
      <sz val="11"/>
      <color rgb="FF000000"/>
      <name val="Roboto"/>
      <charset val="186"/>
    </font>
    <font>
      <b/>
      <sz val="11"/>
      <color rgb="FF7030A0"/>
      <name val="Arial"/>
      <family val="2"/>
      <charset val="186"/>
    </font>
    <font>
      <sz val="11"/>
      <color rgb="FF000000"/>
      <name val="Roboto"/>
    </font>
    <font>
      <sz val="11"/>
      <color rgb="FFFF0000"/>
      <name val="Roboto"/>
    </font>
    <font>
      <sz val="11"/>
      <color theme="1"/>
      <name val="Roboto"/>
    </font>
    <font>
      <sz val="11"/>
      <color rgb="FF4F81BD"/>
      <name val="Roboto"/>
    </font>
  </fonts>
  <fills count="5">
    <fill>
      <patternFill patternType="none"/>
    </fill>
    <fill>
      <patternFill patternType="gray125"/>
    </fill>
    <fill>
      <patternFill patternType="solid">
        <fgColor theme="8"/>
        <bgColor indexed="64"/>
      </patternFill>
    </fill>
    <fill>
      <patternFill patternType="solid">
        <fgColor theme="8" tint="0.39997558519241921"/>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33">
    <xf numFmtId="0" fontId="0" fillId="0" borderId="0" xfId="0"/>
    <xf numFmtId="0" fontId="1" fillId="2" borderId="0" xfId="0" applyFont="1" applyFill="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3" fillId="0" borderId="0" xfId="0" applyFont="1" applyAlignment="1">
      <alignment horizontal="left" vertical="center" wrapText="1"/>
    </xf>
    <xf numFmtId="0" fontId="1" fillId="3" borderId="0" xfId="0" applyFont="1" applyFill="1" applyAlignment="1">
      <alignment horizontal="left" vertical="center" wrapText="1"/>
    </xf>
    <xf numFmtId="0" fontId="1" fillId="3" borderId="0" xfId="0" applyFont="1" applyFill="1" applyAlignment="1">
      <alignment horizontal="left" vertical="center"/>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164" fontId="3" fillId="3" borderId="0" xfId="0" applyNumberFormat="1" applyFont="1" applyFill="1" applyAlignment="1">
      <alignment horizontal="center" vertical="center" wrapText="1"/>
    </xf>
    <xf numFmtId="0" fontId="4" fillId="3" borderId="0" xfId="0" applyFont="1" applyFill="1" applyAlignment="1">
      <alignment horizontal="left" vertical="center"/>
    </xf>
    <xf numFmtId="0" fontId="3" fillId="4" borderId="0" xfId="0" applyFont="1" applyFill="1" applyAlignment="1">
      <alignment horizontal="left" vertical="center" wrapText="1"/>
    </xf>
    <xf numFmtId="0" fontId="5" fillId="4" borderId="0" xfId="0" applyFont="1" applyFill="1" applyAlignment="1">
      <alignment horizontal="left" vertical="center" wrapText="1"/>
    </xf>
    <xf numFmtId="0" fontId="3" fillId="4" borderId="0" xfId="0" applyFont="1" applyFill="1" applyAlignment="1">
      <alignment horizontal="center" vertical="center" wrapText="1"/>
    </xf>
    <xf numFmtId="164" fontId="3" fillId="4" borderId="0" xfId="0" applyNumberFormat="1" applyFont="1" applyFill="1" applyAlignment="1">
      <alignment horizontal="center" vertical="center" wrapText="1"/>
    </xf>
    <xf numFmtId="0" fontId="5" fillId="3" borderId="0" xfId="0" applyFont="1" applyFill="1" applyAlignment="1">
      <alignment horizontal="left" vertical="center" wrapText="1"/>
    </xf>
    <xf numFmtId="0" fontId="6" fillId="4" borderId="0" xfId="0" applyFont="1" applyFill="1" applyAlignment="1">
      <alignment horizontal="left" vertical="center" wrapText="1"/>
    </xf>
    <xf numFmtId="0" fontId="7" fillId="4" borderId="0" xfId="0" applyFont="1" applyFill="1" applyAlignment="1">
      <alignment horizontal="left" vertical="center" wrapText="1"/>
    </xf>
    <xf numFmtId="0" fontId="4" fillId="3" borderId="0" xfId="0" applyFont="1" applyFill="1" applyAlignment="1">
      <alignment horizontal="left" vertical="center" wrapText="1"/>
    </xf>
    <xf numFmtId="0" fontId="1" fillId="3" borderId="0" xfId="0" applyFont="1" applyFill="1" applyAlignment="1">
      <alignment horizontal="center" vertical="center" wrapText="1"/>
    </xf>
    <xf numFmtId="164" fontId="1" fillId="3" borderId="0" xfId="0" applyNumberFormat="1" applyFont="1" applyFill="1" applyAlignment="1">
      <alignment horizontal="center" vertical="center" wrapText="1"/>
    </xf>
    <xf numFmtId="0" fontId="1" fillId="0" borderId="0" xfId="0" applyFont="1" applyAlignment="1">
      <alignment horizontal="left" vertical="center" wrapText="1"/>
    </xf>
    <xf numFmtId="0" fontId="3" fillId="3" borderId="0" xfId="0" applyFont="1" applyFill="1" applyAlignment="1">
      <alignment horizontal="left" vertical="center"/>
    </xf>
    <xf numFmtId="0" fontId="7" fillId="3" borderId="0" xfId="0" applyFont="1" applyFill="1" applyAlignment="1">
      <alignment horizontal="left"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11" fillId="4" borderId="0" xfId="0" applyFont="1" applyFill="1" applyAlignment="1">
      <alignment horizontal="left" vertical="center" wrapText="1"/>
    </xf>
    <xf numFmtId="0" fontId="10" fillId="4" borderId="0" xfId="0" applyFont="1" applyFill="1" applyAlignment="1">
      <alignment horizontal="left" vertical="center" wrapText="1"/>
    </xf>
    <xf numFmtId="164" fontId="5" fillId="4" borderId="0" xfId="0" applyNumberFormat="1" applyFont="1" applyFill="1" applyAlignment="1">
      <alignment horizontal="center" vertical="center" wrapText="1"/>
    </xf>
    <xf numFmtId="0" fontId="9" fillId="4" borderId="0" xfId="0" applyFont="1" applyFill="1" applyAlignment="1">
      <alignment horizontal="left" vertical="center" wrapText="1"/>
    </xf>
    <xf numFmtId="0" fontId="7" fillId="4" borderId="0" xfId="0" applyFont="1" applyFill="1" applyAlignment="1">
      <alignment horizontal="center" vertical="center" wrapText="1"/>
    </xf>
    <xf numFmtId="0" fontId="1" fillId="2" borderId="0" xfId="0" applyFont="1" applyFill="1" applyAlignment="1">
      <alignment horizontal="lef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224119</xdr:colOff>
      <xdr:row>0</xdr:row>
      <xdr:rowOff>134471</xdr:rowOff>
    </xdr:from>
    <xdr:to>
      <xdr:col>0</xdr:col>
      <xdr:colOff>2633383</xdr:colOff>
      <xdr:row>0</xdr:row>
      <xdr:rowOff>986118</xdr:rowOff>
    </xdr:to>
    <xdr:sp macro="" textlink="">
      <xdr:nvSpPr>
        <xdr:cNvPr id="4" name="Tekstiväli 2">
          <a:extLst>
            <a:ext uri="{FF2B5EF4-FFF2-40B4-BE49-F238E27FC236}">
              <a16:creationId xmlns:a16="http://schemas.microsoft.com/office/drawing/2014/main" id="{AC9541DC-294B-4141-BE60-FC5855BDB723}"/>
            </a:ext>
          </a:extLst>
        </xdr:cNvPr>
        <xdr:cNvSpPr txBox="1">
          <a:spLocks noChangeArrowheads="1"/>
        </xdr:cNvSpPr>
      </xdr:nvSpPr>
      <xdr:spPr bwMode="auto">
        <a:xfrm>
          <a:off x="224119" y="134471"/>
          <a:ext cx="2409264" cy="851647"/>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spcAft>
              <a:spcPts val="0"/>
            </a:spcAft>
          </a:pPr>
          <a:r>
            <a:rPr lang="et-EE" sz="1200">
              <a:effectLst/>
              <a:latin typeface="Times New Roman" panose="02020603050405020304" pitchFamily="18" charset="0"/>
              <a:ea typeface="Times New Roman" panose="02020603050405020304" pitchFamily="18" charset="0"/>
            </a:rPr>
            <a:t>KINNITATUD</a:t>
          </a:r>
          <a:endParaRPr lang="en-US" sz="1200">
            <a:effectLst/>
            <a:latin typeface="Times New Roman" panose="02020603050405020304" pitchFamily="18" charset="0"/>
            <a:ea typeface="Times New Roman" panose="02020603050405020304" pitchFamily="18" charset="0"/>
          </a:endParaRPr>
        </a:p>
        <a:p>
          <a:pPr>
            <a:spcAft>
              <a:spcPts val="0"/>
            </a:spcAft>
          </a:pPr>
          <a:r>
            <a:rPr lang="et-EE" sz="1200">
              <a:effectLst/>
              <a:latin typeface="Times New Roman" panose="02020603050405020304" pitchFamily="18" charset="0"/>
              <a:ea typeface="Times New Roman" panose="02020603050405020304" pitchFamily="18" charset="0"/>
            </a:rPr>
            <a:t>Lisa 1:</a:t>
          </a:r>
          <a:r>
            <a:rPr lang="et-EE" sz="1200" baseline="0">
              <a:effectLst/>
              <a:latin typeface="Times New Roman" panose="02020603050405020304" pitchFamily="18" charset="0"/>
              <a:ea typeface="Times New Roman" panose="02020603050405020304" pitchFamily="18" charset="0"/>
            </a:rPr>
            <a:t> kiirgusohutuse riikliku arengukava 2018-2027 rakendusplaan aastateks 2026-2027 </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Maria Leier" id="{D67110B6-DDF0-4F82-8502-0ADC7A206701}" userId="S::maria.leier@kliimaministeerium.ee::068354e9-4287-4269-8e79-076c232b5e18" providerId="AD"/>
</personList>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8" dT="2026-01-08T10:59:08.79" personId="{D67110B6-DDF0-4F82-8502-0ADC7A206701}" id="{ECC65C11-9026-417A-847D-9F4F1EC471DE}">
    <text xml:space="preserve">See tuleks alumiste lahtritega jaotada või jätame nii?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0D2BD-3E52-446B-A2BC-7B34C142C04B}">
  <dimension ref="A1:F46"/>
  <sheetViews>
    <sheetView tabSelected="1" zoomScale="85" zoomScaleNormal="85" workbookViewId="0">
      <selection activeCell="C1" sqref="C1"/>
    </sheetView>
  </sheetViews>
  <sheetFormatPr defaultRowHeight="15" x14ac:dyDescent="0.25"/>
  <cols>
    <col min="1" max="1" width="40.5703125" style="5" customWidth="1"/>
    <col min="2" max="2" width="4.42578125" style="5" customWidth="1"/>
    <col min="3" max="3" width="66" style="5" customWidth="1"/>
    <col min="4" max="4" width="90.42578125" style="5" customWidth="1"/>
    <col min="5" max="5" width="10.7109375" style="25" bestFit="1" customWidth="1"/>
    <col min="6" max="6" width="9" style="25" customWidth="1"/>
    <col min="7" max="16384" width="9.140625" style="5"/>
  </cols>
  <sheetData>
    <row r="1" spans="1:6" ht="96.75" customHeight="1" x14ac:dyDescent="0.25"/>
    <row r="2" spans="1:6" x14ac:dyDescent="0.25">
      <c r="A2" s="1" t="s">
        <v>0</v>
      </c>
      <c r="B2" s="1"/>
      <c r="C2" s="1" t="s">
        <v>1</v>
      </c>
      <c r="D2" s="1" t="s">
        <v>2</v>
      </c>
      <c r="E2" s="3" t="s">
        <v>3</v>
      </c>
      <c r="F2" s="3" t="s">
        <v>4</v>
      </c>
    </row>
    <row r="3" spans="1:6" ht="18.75" customHeight="1" x14ac:dyDescent="0.25">
      <c r="A3" s="1"/>
      <c r="B3" s="32" t="s">
        <v>211</v>
      </c>
      <c r="C3" s="32"/>
      <c r="D3" s="1"/>
      <c r="E3" s="3"/>
      <c r="F3" s="3"/>
    </row>
    <row r="4" spans="1:6" x14ac:dyDescent="0.25">
      <c r="A4" s="6" t="s">
        <v>9</v>
      </c>
      <c r="B4" s="7" t="s">
        <v>10</v>
      </c>
      <c r="C4" s="8"/>
      <c r="D4" s="8"/>
      <c r="E4" s="9"/>
      <c r="F4" s="9"/>
    </row>
    <row r="5" spans="1:6" x14ac:dyDescent="0.25">
      <c r="A5" s="8" t="s">
        <v>11</v>
      </c>
      <c r="B5" s="11" t="s">
        <v>212</v>
      </c>
      <c r="C5" s="8"/>
      <c r="D5" s="8"/>
      <c r="E5" s="9"/>
      <c r="F5" s="9"/>
    </row>
    <row r="6" spans="1:6" ht="105" x14ac:dyDescent="0.25">
      <c r="A6" s="12" t="s">
        <v>13</v>
      </c>
      <c r="B6" s="12"/>
      <c r="C6" s="12" t="s">
        <v>14</v>
      </c>
      <c r="D6" s="27" t="s">
        <v>15</v>
      </c>
      <c r="E6" s="14" t="s">
        <v>16</v>
      </c>
      <c r="F6" s="14" t="s">
        <v>17</v>
      </c>
    </row>
    <row r="7" spans="1:6" x14ac:dyDescent="0.25">
      <c r="A7" s="8" t="s">
        <v>20</v>
      </c>
      <c r="B7" s="8"/>
      <c r="C7" s="11" t="s">
        <v>21</v>
      </c>
      <c r="D7" s="8"/>
      <c r="E7" s="9"/>
      <c r="F7" s="9"/>
    </row>
    <row r="8" spans="1:6" ht="75" x14ac:dyDescent="0.25">
      <c r="A8" s="12" t="s">
        <v>22</v>
      </c>
      <c r="B8" s="12"/>
      <c r="C8" s="12" t="s">
        <v>23</v>
      </c>
      <c r="D8" s="12" t="s">
        <v>24</v>
      </c>
      <c r="E8" s="14" t="s">
        <v>25</v>
      </c>
      <c r="F8" s="14">
        <v>2018</v>
      </c>
    </row>
    <row r="9" spans="1:6" x14ac:dyDescent="0.25">
      <c r="A9" s="6" t="s">
        <v>28</v>
      </c>
      <c r="B9" s="7" t="s">
        <v>29</v>
      </c>
      <c r="C9" s="8"/>
      <c r="D9" s="8"/>
      <c r="E9" s="9"/>
      <c r="F9" s="9"/>
    </row>
    <row r="10" spans="1:6" x14ac:dyDescent="0.25">
      <c r="A10" s="8" t="s">
        <v>30</v>
      </c>
      <c r="B10" s="11" t="s">
        <v>31</v>
      </c>
      <c r="C10" s="8"/>
      <c r="D10" s="8"/>
      <c r="E10" s="9"/>
      <c r="F10" s="9"/>
    </row>
    <row r="11" spans="1:6" ht="150" x14ac:dyDescent="0.25">
      <c r="A11" s="12" t="s">
        <v>32</v>
      </c>
      <c r="B11" s="12"/>
      <c r="C11" s="12" t="s">
        <v>33</v>
      </c>
      <c r="D11" s="30" t="s">
        <v>34</v>
      </c>
      <c r="E11" s="14" t="s">
        <v>35</v>
      </c>
      <c r="F11" s="14">
        <v>2021</v>
      </c>
    </row>
    <row r="12" spans="1:6" ht="60" x14ac:dyDescent="0.25">
      <c r="A12" s="12" t="s">
        <v>38</v>
      </c>
      <c r="B12" s="12"/>
      <c r="C12" s="12" t="s">
        <v>39</v>
      </c>
      <c r="D12" s="12" t="s">
        <v>40</v>
      </c>
      <c r="E12" s="14" t="s">
        <v>35</v>
      </c>
      <c r="F12" s="14">
        <v>2026</v>
      </c>
    </row>
    <row r="13" spans="1:6" ht="45" x14ac:dyDescent="0.25">
      <c r="A13" s="12" t="s">
        <v>41</v>
      </c>
      <c r="B13" s="12"/>
      <c r="C13" s="12" t="s">
        <v>42</v>
      </c>
      <c r="D13" s="12" t="s">
        <v>43</v>
      </c>
      <c r="E13" s="14" t="s">
        <v>44</v>
      </c>
      <c r="F13" s="14">
        <v>2018</v>
      </c>
    </row>
    <row r="14" spans="1:6" ht="60" x14ac:dyDescent="0.25">
      <c r="A14" s="12" t="s">
        <v>45</v>
      </c>
      <c r="B14" s="12"/>
      <c r="C14" s="12" t="s">
        <v>46</v>
      </c>
      <c r="D14" s="12" t="s">
        <v>47</v>
      </c>
      <c r="E14" s="14" t="s">
        <v>48</v>
      </c>
      <c r="F14" s="14"/>
    </row>
    <row r="15" spans="1:6" x14ac:dyDescent="0.25">
      <c r="A15" s="8" t="s">
        <v>50</v>
      </c>
      <c r="B15" s="11"/>
      <c r="C15" s="11" t="s">
        <v>51</v>
      </c>
      <c r="D15" s="8"/>
      <c r="E15" s="9"/>
      <c r="F15" s="9">
        <v>2018</v>
      </c>
    </row>
    <row r="16" spans="1:6" ht="75" x14ac:dyDescent="0.25">
      <c r="A16" s="12" t="s">
        <v>52</v>
      </c>
      <c r="B16" s="12"/>
      <c r="C16" s="12" t="s">
        <v>53</v>
      </c>
      <c r="D16" s="12" t="s">
        <v>54</v>
      </c>
      <c r="E16" s="14" t="s">
        <v>44</v>
      </c>
      <c r="F16" s="14">
        <v>2018</v>
      </c>
    </row>
    <row r="17" spans="1:6" ht="60" x14ac:dyDescent="0.25">
      <c r="A17" s="12" t="s">
        <v>55</v>
      </c>
      <c r="B17" s="12"/>
      <c r="C17" s="12" t="s">
        <v>56</v>
      </c>
      <c r="D17" s="12" t="s">
        <v>57</v>
      </c>
      <c r="E17" s="14" t="s">
        <v>35</v>
      </c>
      <c r="F17" s="14">
        <v>2018</v>
      </c>
    </row>
    <row r="18" spans="1:6" ht="45" x14ac:dyDescent="0.25">
      <c r="A18" s="12" t="s">
        <v>60</v>
      </c>
      <c r="B18" s="12"/>
      <c r="C18" s="18" t="s">
        <v>61</v>
      </c>
      <c r="D18" s="12" t="s">
        <v>62</v>
      </c>
      <c r="E18" s="14" t="s">
        <v>63</v>
      </c>
      <c r="F18" s="14">
        <v>2018</v>
      </c>
    </row>
    <row r="19" spans="1:6" ht="45" x14ac:dyDescent="0.25">
      <c r="A19" s="12" t="s">
        <v>64</v>
      </c>
      <c r="B19" s="12"/>
      <c r="C19" s="12" t="s">
        <v>65</v>
      </c>
      <c r="D19" s="12" t="s">
        <v>66</v>
      </c>
      <c r="E19" s="14" t="s">
        <v>44</v>
      </c>
      <c r="F19" s="14" t="s">
        <v>17</v>
      </c>
    </row>
    <row r="20" spans="1:6" ht="30" x14ac:dyDescent="0.25">
      <c r="A20" s="12" t="s">
        <v>67</v>
      </c>
      <c r="B20" s="12"/>
      <c r="C20" s="12" t="s">
        <v>68</v>
      </c>
      <c r="D20" s="12" t="s">
        <v>69</v>
      </c>
      <c r="E20" s="14" t="s">
        <v>16</v>
      </c>
      <c r="F20" s="14">
        <v>2026</v>
      </c>
    </row>
    <row r="21" spans="1:6" x14ac:dyDescent="0.25">
      <c r="A21" s="6" t="s">
        <v>70</v>
      </c>
      <c r="B21" s="7" t="s">
        <v>71</v>
      </c>
      <c r="C21" s="8"/>
      <c r="D21" s="8"/>
      <c r="E21" s="9"/>
      <c r="F21" s="9"/>
    </row>
    <row r="22" spans="1:6" x14ac:dyDescent="0.25">
      <c r="A22" s="8" t="s">
        <v>72</v>
      </c>
      <c r="B22" s="11" t="s">
        <v>73</v>
      </c>
      <c r="C22" s="8"/>
      <c r="D22" s="8"/>
      <c r="E22" s="9"/>
      <c r="F22" s="9"/>
    </row>
    <row r="23" spans="1:6" ht="30" x14ac:dyDescent="0.25">
      <c r="A23" s="12" t="s">
        <v>74</v>
      </c>
      <c r="B23" s="12"/>
      <c r="C23" s="12" t="s">
        <v>75</v>
      </c>
      <c r="D23" s="12" t="s">
        <v>76</v>
      </c>
      <c r="E23" s="14" t="s">
        <v>25</v>
      </c>
      <c r="F23" s="14" t="s">
        <v>17</v>
      </c>
    </row>
    <row r="24" spans="1:6" ht="30" x14ac:dyDescent="0.25">
      <c r="A24" s="12" t="s">
        <v>79</v>
      </c>
      <c r="B24" s="12"/>
      <c r="C24" s="12" t="s">
        <v>80</v>
      </c>
      <c r="D24" s="12" t="s">
        <v>81</v>
      </c>
      <c r="E24" s="14" t="s">
        <v>25</v>
      </c>
      <c r="F24" s="14" t="s">
        <v>17</v>
      </c>
    </row>
    <row r="25" spans="1:6" ht="45" x14ac:dyDescent="0.25">
      <c r="A25" s="12" t="s">
        <v>83</v>
      </c>
      <c r="B25" s="12"/>
      <c r="C25" s="12" t="s">
        <v>84</v>
      </c>
      <c r="D25" s="12" t="s">
        <v>85</v>
      </c>
      <c r="E25" s="14" t="s">
        <v>86</v>
      </c>
      <c r="F25" s="14">
        <v>2019</v>
      </c>
    </row>
    <row r="26" spans="1:6" ht="30" x14ac:dyDescent="0.25">
      <c r="A26" s="12" t="s">
        <v>88</v>
      </c>
      <c r="B26" s="12"/>
      <c r="C26" s="12" t="s">
        <v>89</v>
      </c>
      <c r="D26" s="12" t="s">
        <v>90</v>
      </c>
      <c r="E26" s="14" t="s">
        <v>91</v>
      </c>
      <c r="F26" s="14" t="s">
        <v>17</v>
      </c>
    </row>
    <row r="27" spans="1:6" x14ac:dyDescent="0.25">
      <c r="A27" s="8" t="s">
        <v>94</v>
      </c>
      <c r="B27" s="8"/>
      <c r="C27" s="11" t="s">
        <v>95</v>
      </c>
      <c r="D27" s="8"/>
      <c r="E27" s="9"/>
      <c r="F27" s="9"/>
    </row>
    <row r="28" spans="1:6" ht="45" x14ac:dyDescent="0.25">
      <c r="A28" s="12" t="s">
        <v>96</v>
      </c>
      <c r="B28" s="12"/>
      <c r="C28" s="12" t="s">
        <v>97</v>
      </c>
      <c r="D28" s="12" t="s">
        <v>98</v>
      </c>
      <c r="E28" s="14" t="s">
        <v>86</v>
      </c>
      <c r="F28" s="14">
        <v>2019</v>
      </c>
    </row>
    <row r="29" spans="1:6" ht="30" x14ac:dyDescent="0.25">
      <c r="A29" s="12" t="s">
        <v>100</v>
      </c>
      <c r="B29" s="12"/>
      <c r="C29" s="12" t="s">
        <v>101</v>
      </c>
      <c r="D29" s="12" t="s">
        <v>102</v>
      </c>
      <c r="E29" s="14" t="s">
        <v>86</v>
      </c>
      <c r="F29" s="14">
        <v>2019</v>
      </c>
    </row>
    <row r="30" spans="1:6" ht="30" x14ac:dyDescent="0.25">
      <c r="A30" s="12" t="s">
        <v>103</v>
      </c>
      <c r="B30" s="12"/>
      <c r="C30" s="12" t="s">
        <v>104</v>
      </c>
      <c r="D30" s="12" t="s">
        <v>105</v>
      </c>
      <c r="E30" s="14" t="s">
        <v>86</v>
      </c>
      <c r="F30" s="14">
        <v>2021</v>
      </c>
    </row>
    <row r="31" spans="1:6" ht="30" x14ac:dyDescent="0.25">
      <c r="A31" s="12" t="s">
        <v>107</v>
      </c>
      <c r="B31" s="12"/>
      <c r="C31" s="12" t="s">
        <v>108</v>
      </c>
      <c r="D31" s="18" t="s">
        <v>109</v>
      </c>
      <c r="E31" s="14" t="s">
        <v>25</v>
      </c>
      <c r="F31" s="14">
        <v>2027</v>
      </c>
    </row>
    <row r="32" spans="1:6" x14ac:dyDescent="0.25">
      <c r="A32" s="8" t="s">
        <v>110</v>
      </c>
      <c r="B32" s="8"/>
      <c r="C32" s="11" t="s">
        <v>111</v>
      </c>
      <c r="D32" s="8"/>
      <c r="E32" s="9"/>
      <c r="F32" s="9"/>
    </row>
    <row r="33" spans="1:6" ht="45" x14ac:dyDescent="0.25">
      <c r="A33" s="12" t="s">
        <v>112</v>
      </c>
      <c r="B33" s="12"/>
      <c r="C33" s="12" t="s">
        <v>113</v>
      </c>
      <c r="D33" s="12" t="s">
        <v>114</v>
      </c>
      <c r="E33" s="31" t="s">
        <v>115</v>
      </c>
      <c r="F33" s="14">
        <v>2027</v>
      </c>
    </row>
    <row r="34" spans="1:6" x14ac:dyDescent="0.25">
      <c r="A34" s="8" t="s">
        <v>117</v>
      </c>
      <c r="B34" s="7" t="s">
        <v>118</v>
      </c>
      <c r="C34" s="8"/>
      <c r="D34" s="8"/>
      <c r="E34" s="9"/>
      <c r="F34" s="9"/>
    </row>
    <row r="35" spans="1:6" x14ac:dyDescent="0.25">
      <c r="A35" s="8" t="s">
        <v>119</v>
      </c>
      <c r="B35" s="11"/>
      <c r="C35" s="11" t="s">
        <v>120</v>
      </c>
      <c r="D35" s="8"/>
      <c r="E35" s="9"/>
      <c r="F35" s="9"/>
    </row>
    <row r="36" spans="1:6" ht="105" x14ac:dyDescent="0.25">
      <c r="A36" s="12" t="s">
        <v>121</v>
      </c>
      <c r="B36" s="12"/>
      <c r="C36" s="12" t="s">
        <v>122</v>
      </c>
      <c r="D36" s="12" t="s">
        <v>123</v>
      </c>
      <c r="E36" s="14" t="s">
        <v>44</v>
      </c>
      <c r="F36" s="14">
        <v>2017</v>
      </c>
    </row>
    <row r="37" spans="1:6" ht="45" x14ac:dyDescent="0.25">
      <c r="A37" s="12" t="s">
        <v>124</v>
      </c>
      <c r="B37" s="12"/>
      <c r="C37" s="12" t="s">
        <v>125</v>
      </c>
      <c r="D37" s="12" t="s">
        <v>126</v>
      </c>
      <c r="E37" s="14" t="s">
        <v>127</v>
      </c>
      <c r="F37" s="14">
        <v>2018</v>
      </c>
    </row>
    <row r="38" spans="1:6" ht="105" x14ac:dyDescent="0.25">
      <c r="A38" s="12" t="s">
        <v>129</v>
      </c>
      <c r="B38" s="12"/>
      <c r="C38" s="12" t="s">
        <v>130</v>
      </c>
      <c r="D38" s="12" t="s">
        <v>131</v>
      </c>
      <c r="E38" s="14" t="s">
        <v>44</v>
      </c>
      <c r="F38" s="14">
        <v>2017</v>
      </c>
    </row>
    <row r="39" spans="1:6" ht="45" x14ac:dyDescent="0.25">
      <c r="A39" s="12" t="s">
        <v>132</v>
      </c>
      <c r="B39" s="12"/>
      <c r="C39" s="12" t="s">
        <v>133</v>
      </c>
      <c r="D39" s="12" t="s">
        <v>134</v>
      </c>
      <c r="E39" s="14" t="s">
        <v>135</v>
      </c>
      <c r="F39" s="14">
        <v>2021</v>
      </c>
    </row>
    <row r="40" spans="1:6" ht="45" x14ac:dyDescent="0.25">
      <c r="A40" s="12" t="s">
        <v>136</v>
      </c>
      <c r="B40" s="12"/>
      <c r="C40" s="12" t="s">
        <v>137</v>
      </c>
      <c r="D40" s="12" t="s">
        <v>138</v>
      </c>
      <c r="E40" s="14" t="s">
        <v>139</v>
      </c>
      <c r="F40" s="14">
        <v>2021</v>
      </c>
    </row>
    <row r="41" spans="1:6" x14ac:dyDescent="0.25">
      <c r="A41" s="6" t="s">
        <v>140</v>
      </c>
      <c r="B41" s="7" t="s">
        <v>141</v>
      </c>
      <c r="C41" s="6"/>
      <c r="D41" s="8"/>
      <c r="E41" s="9"/>
      <c r="F41" s="9"/>
    </row>
    <row r="42" spans="1:6" x14ac:dyDescent="0.25">
      <c r="A42" s="19" t="s">
        <v>142</v>
      </c>
      <c r="B42" s="11" t="s">
        <v>143</v>
      </c>
      <c r="C42" s="8"/>
      <c r="D42" s="8"/>
      <c r="E42" s="9"/>
      <c r="F42" s="9"/>
    </row>
    <row r="43" spans="1:6" ht="75" x14ac:dyDescent="0.25">
      <c r="A43" s="12" t="s">
        <v>144</v>
      </c>
      <c r="B43" s="12"/>
      <c r="C43" s="12" t="s">
        <v>145</v>
      </c>
      <c r="D43" s="12" t="s">
        <v>146</v>
      </c>
      <c r="E43" s="31" t="s">
        <v>147</v>
      </c>
      <c r="F43" s="14">
        <v>2018</v>
      </c>
    </row>
    <row r="44" spans="1:6" ht="30" x14ac:dyDescent="0.25">
      <c r="A44" s="12" t="s">
        <v>148</v>
      </c>
      <c r="B44" s="12"/>
      <c r="C44" s="12" t="s">
        <v>149</v>
      </c>
      <c r="D44" s="12" t="s">
        <v>150</v>
      </c>
      <c r="E44" s="14" t="s">
        <v>151</v>
      </c>
      <c r="F44" s="14">
        <v>2015</v>
      </c>
    </row>
    <row r="45" spans="1:6" ht="60" x14ac:dyDescent="0.25">
      <c r="A45" s="12" t="s">
        <v>153</v>
      </c>
      <c r="B45" s="12"/>
      <c r="C45" s="12" t="s">
        <v>154</v>
      </c>
      <c r="D45" s="27" t="s">
        <v>155</v>
      </c>
      <c r="E45" s="14" t="s">
        <v>156</v>
      </c>
      <c r="F45" s="14">
        <v>2023</v>
      </c>
    </row>
    <row r="46" spans="1:6" ht="60" x14ac:dyDescent="0.25">
      <c r="A46" s="12" t="s">
        <v>158</v>
      </c>
      <c r="B46" s="12"/>
      <c r="C46" s="12" t="s">
        <v>159</v>
      </c>
      <c r="D46" s="12" t="s">
        <v>160</v>
      </c>
      <c r="E46" s="14" t="s">
        <v>115</v>
      </c>
      <c r="F46" s="14">
        <v>2024</v>
      </c>
    </row>
  </sheetData>
  <mergeCells count="1">
    <mergeCell ref="B3:C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75C0-7296-4D12-BFB6-FFE3AF7CBB6B}">
  <dimension ref="A2:M57"/>
  <sheetViews>
    <sheetView topLeftCell="A23" zoomScale="85" zoomScaleNormal="85" workbookViewId="0">
      <selection activeCell="I25" sqref="I25"/>
    </sheetView>
  </sheetViews>
  <sheetFormatPr defaultRowHeight="15" x14ac:dyDescent="0.25"/>
  <cols>
    <col min="1" max="1" width="6.140625" style="5" bestFit="1" customWidth="1"/>
    <col min="2" max="2" width="4.42578125" style="5" customWidth="1"/>
    <col min="3" max="3" width="56.28515625" style="5" customWidth="1"/>
    <col min="4" max="4" width="31.42578125" style="5" customWidth="1"/>
    <col min="5" max="5" width="72.85546875" style="5" customWidth="1"/>
    <col min="6" max="6" width="10.7109375" style="25" bestFit="1" customWidth="1"/>
    <col min="7" max="7" width="9" style="25" customWidth="1"/>
    <col min="8" max="8" width="13.140625" style="25" bestFit="1" customWidth="1"/>
    <col min="9" max="9" width="46.7109375" style="5" customWidth="1"/>
    <col min="10" max="10" width="13.140625" style="26" bestFit="1" customWidth="1"/>
    <col min="11" max="11" width="11.28515625" style="26" bestFit="1" customWidth="1"/>
    <col min="12" max="12" width="13.42578125" style="25" customWidth="1"/>
    <col min="13" max="13" width="14.42578125" style="25" customWidth="1"/>
    <col min="14" max="16384" width="9.140625" style="5"/>
  </cols>
  <sheetData>
    <row r="2" spans="1:13" ht="60" x14ac:dyDescent="0.25">
      <c r="A2" s="1" t="s">
        <v>0</v>
      </c>
      <c r="B2" s="1"/>
      <c r="C2" s="1" t="s">
        <v>1</v>
      </c>
      <c r="D2" s="2" t="s">
        <v>161</v>
      </c>
      <c r="E2" s="1" t="s">
        <v>2</v>
      </c>
      <c r="F2" s="3" t="s">
        <v>3</v>
      </c>
      <c r="G2" s="3" t="s">
        <v>4</v>
      </c>
      <c r="H2" s="3" t="s">
        <v>5</v>
      </c>
      <c r="I2" s="1" t="s">
        <v>6</v>
      </c>
      <c r="J2" s="4">
        <v>2026</v>
      </c>
      <c r="K2" s="4">
        <v>2027</v>
      </c>
      <c r="L2" s="3" t="s">
        <v>7</v>
      </c>
      <c r="M2" s="3" t="s">
        <v>8</v>
      </c>
    </row>
    <row r="3" spans="1:13" x14ac:dyDescent="0.25">
      <c r="A3" s="6" t="s">
        <v>9</v>
      </c>
      <c r="B3" s="7" t="s">
        <v>10</v>
      </c>
      <c r="C3" s="8"/>
      <c r="D3" s="8"/>
      <c r="E3" s="8"/>
      <c r="F3" s="9"/>
      <c r="G3" s="9"/>
      <c r="H3" s="9"/>
      <c r="I3" s="8"/>
      <c r="J3" s="10"/>
      <c r="K3" s="10"/>
      <c r="L3" s="9"/>
      <c r="M3" s="9"/>
    </row>
    <row r="4" spans="1:13" x14ac:dyDescent="0.25">
      <c r="A4" s="8" t="s">
        <v>11</v>
      </c>
      <c r="B4" s="11" t="s">
        <v>12</v>
      </c>
      <c r="C4" s="8"/>
      <c r="D4" s="8"/>
      <c r="E4" s="8"/>
      <c r="F4" s="9"/>
      <c r="G4" s="9"/>
      <c r="H4" s="9"/>
      <c r="I4" s="8"/>
      <c r="J4" s="10">
        <f>SUM(J5)</f>
        <v>56000</v>
      </c>
      <c r="K4" s="10">
        <f>SUM(K5)</f>
        <v>48000</v>
      </c>
      <c r="L4" s="10">
        <f>SUM(L5)</f>
        <v>104000</v>
      </c>
      <c r="M4" s="10">
        <f>SUM(M5)</f>
        <v>104000</v>
      </c>
    </row>
    <row r="5" spans="1:13" ht="135" x14ac:dyDescent="0.25">
      <c r="A5" s="12" t="s">
        <v>13</v>
      </c>
      <c r="B5" s="12"/>
      <c r="C5" s="12" t="s">
        <v>14</v>
      </c>
      <c r="D5" s="13"/>
      <c r="E5" s="27" t="s">
        <v>15</v>
      </c>
      <c r="F5" s="14" t="s">
        <v>16</v>
      </c>
      <c r="G5" s="14" t="s">
        <v>17</v>
      </c>
      <c r="H5" s="14" t="s">
        <v>18</v>
      </c>
      <c r="I5" s="30" t="s">
        <v>19</v>
      </c>
      <c r="J5" s="15">
        <v>56000</v>
      </c>
      <c r="K5" s="15">
        <v>48000</v>
      </c>
      <c r="L5" s="15">
        <f>SUM(J5:K5)</f>
        <v>104000</v>
      </c>
      <c r="M5" s="15">
        <f>L5</f>
        <v>104000</v>
      </c>
    </row>
    <row r="6" spans="1:13" x14ac:dyDescent="0.25">
      <c r="A6" s="8" t="s">
        <v>20</v>
      </c>
      <c r="B6" s="8"/>
      <c r="C6" s="11" t="s">
        <v>21</v>
      </c>
      <c r="D6" s="16"/>
      <c r="E6" s="8"/>
      <c r="F6" s="9"/>
      <c r="G6" s="9"/>
      <c r="H6" s="9"/>
      <c r="I6" s="8"/>
      <c r="J6" s="10">
        <f>SUM(J7)</f>
        <v>15000</v>
      </c>
      <c r="K6" s="10">
        <f t="shared" ref="K6:M6" si="0">SUM(K7)</f>
        <v>0</v>
      </c>
      <c r="L6" s="10">
        <f t="shared" si="0"/>
        <v>15000</v>
      </c>
      <c r="M6" s="10">
        <f t="shared" si="0"/>
        <v>0</v>
      </c>
    </row>
    <row r="7" spans="1:13" ht="165" x14ac:dyDescent="0.25">
      <c r="A7" s="12" t="s">
        <v>22</v>
      </c>
      <c r="B7" s="12"/>
      <c r="C7" s="12" t="s">
        <v>23</v>
      </c>
      <c r="D7" s="13"/>
      <c r="E7" s="12" t="s">
        <v>24</v>
      </c>
      <c r="F7" s="14" t="s">
        <v>25</v>
      </c>
      <c r="G7" s="14">
        <v>2018</v>
      </c>
      <c r="H7" s="14" t="s">
        <v>26</v>
      </c>
      <c r="I7" s="30" t="s">
        <v>162</v>
      </c>
      <c r="J7" s="15">
        <v>15000</v>
      </c>
      <c r="K7" s="15"/>
      <c r="L7" s="15">
        <f t="shared" ref="L7:L57" si="1">SUM(J7:K7)</f>
        <v>15000</v>
      </c>
      <c r="M7" s="15" t="s">
        <v>27</v>
      </c>
    </row>
    <row r="8" spans="1:13" x14ac:dyDescent="0.25">
      <c r="A8" s="6" t="s">
        <v>28</v>
      </c>
      <c r="B8" s="7" t="s">
        <v>29</v>
      </c>
      <c r="C8" s="8"/>
      <c r="D8" s="8"/>
      <c r="E8" s="8"/>
      <c r="F8" s="9"/>
      <c r="G8" s="9"/>
      <c r="H8" s="9"/>
      <c r="I8" s="8"/>
      <c r="J8" s="10"/>
      <c r="K8" s="10"/>
      <c r="L8" s="10">
        <f t="shared" si="1"/>
        <v>0</v>
      </c>
      <c r="M8" s="10"/>
    </row>
    <row r="9" spans="1:13" x14ac:dyDescent="0.25">
      <c r="A9" s="8" t="s">
        <v>30</v>
      </c>
      <c r="B9" s="11" t="s">
        <v>31</v>
      </c>
      <c r="C9" s="8"/>
      <c r="D9" s="8"/>
      <c r="E9" s="8"/>
      <c r="F9" s="9"/>
      <c r="G9" s="9"/>
      <c r="H9" s="9"/>
      <c r="I9" s="8"/>
      <c r="J9" s="10"/>
      <c r="K9" s="10"/>
      <c r="L9" s="10">
        <f t="shared" si="1"/>
        <v>0</v>
      </c>
      <c r="M9" s="10"/>
    </row>
    <row r="10" spans="1:13" ht="180" x14ac:dyDescent="0.25">
      <c r="A10" s="12" t="s">
        <v>32</v>
      </c>
      <c r="B10" s="12"/>
      <c r="C10" s="12" t="s">
        <v>33</v>
      </c>
      <c r="D10" s="17"/>
      <c r="E10" s="30" t="s">
        <v>34</v>
      </c>
      <c r="F10" s="14" t="s">
        <v>35</v>
      </c>
      <c r="G10" s="14">
        <v>2021</v>
      </c>
      <c r="H10" s="14" t="s">
        <v>36</v>
      </c>
      <c r="I10" s="30" t="s">
        <v>37</v>
      </c>
      <c r="J10" s="15">
        <v>30360</v>
      </c>
      <c r="K10" s="15">
        <f>25000+30360</f>
        <v>55360</v>
      </c>
      <c r="L10" s="15">
        <f t="shared" si="1"/>
        <v>85720</v>
      </c>
      <c r="M10" s="15">
        <f>L10-25000</f>
        <v>60720</v>
      </c>
    </row>
    <row r="11" spans="1:13" ht="75" x14ac:dyDescent="0.25">
      <c r="A11" s="12" t="s">
        <v>38</v>
      </c>
      <c r="B11" s="12"/>
      <c r="C11" s="12" t="s">
        <v>39</v>
      </c>
      <c r="D11" s="12"/>
      <c r="E11" s="12" t="s">
        <v>40</v>
      </c>
      <c r="F11" s="14" t="s">
        <v>35</v>
      </c>
      <c r="G11" s="14">
        <v>2026</v>
      </c>
      <c r="H11" s="14" t="s">
        <v>27</v>
      </c>
      <c r="I11" s="12" t="s">
        <v>27</v>
      </c>
      <c r="J11" s="15" t="s">
        <v>27</v>
      </c>
      <c r="K11" s="15" t="s">
        <v>27</v>
      </c>
      <c r="L11" s="15">
        <f t="shared" si="1"/>
        <v>0</v>
      </c>
      <c r="M11" s="15" t="s">
        <v>27</v>
      </c>
    </row>
    <row r="12" spans="1:13" ht="60" x14ac:dyDescent="0.25">
      <c r="A12" s="12" t="s">
        <v>41</v>
      </c>
      <c r="B12" s="12"/>
      <c r="C12" s="12" t="s">
        <v>42</v>
      </c>
      <c r="D12" s="13"/>
      <c r="E12" s="12" t="s">
        <v>43</v>
      </c>
      <c r="F12" s="14" t="s">
        <v>44</v>
      </c>
      <c r="G12" s="14">
        <v>2018</v>
      </c>
      <c r="H12" s="14" t="s">
        <v>27</v>
      </c>
      <c r="I12" s="12" t="s">
        <v>27</v>
      </c>
      <c r="J12" s="15" t="s">
        <v>27</v>
      </c>
      <c r="K12" s="15" t="s">
        <v>27</v>
      </c>
      <c r="L12" s="15">
        <f t="shared" si="1"/>
        <v>0</v>
      </c>
      <c r="M12" s="15" t="s">
        <v>27</v>
      </c>
    </row>
    <row r="13" spans="1:13" ht="60" x14ac:dyDescent="0.25">
      <c r="A13" s="12" t="s">
        <v>45</v>
      </c>
      <c r="B13" s="12"/>
      <c r="C13" s="12" t="s">
        <v>46</v>
      </c>
      <c r="D13" s="13"/>
      <c r="E13" s="12" t="s">
        <v>47</v>
      </c>
      <c r="F13" s="14" t="s">
        <v>48</v>
      </c>
      <c r="G13" s="14"/>
      <c r="H13" s="14" t="s">
        <v>49</v>
      </c>
      <c r="I13" s="12" t="s">
        <v>27</v>
      </c>
      <c r="J13" s="15" t="s">
        <v>27</v>
      </c>
      <c r="K13" s="15" t="s">
        <v>27</v>
      </c>
      <c r="L13" s="15">
        <f t="shared" si="1"/>
        <v>0</v>
      </c>
      <c r="M13" s="15" t="s">
        <v>27</v>
      </c>
    </row>
    <row r="14" spans="1:13" x14ac:dyDescent="0.25">
      <c r="A14" s="8" t="s">
        <v>50</v>
      </c>
      <c r="B14" s="11"/>
      <c r="C14" s="11" t="s">
        <v>51</v>
      </c>
      <c r="D14" s="8"/>
      <c r="E14" s="8"/>
      <c r="F14" s="9"/>
      <c r="G14" s="9">
        <v>2018</v>
      </c>
      <c r="H14" s="9"/>
      <c r="I14" s="8"/>
      <c r="J14" s="10"/>
      <c r="K14" s="10"/>
      <c r="L14" s="10">
        <f t="shared" si="1"/>
        <v>0</v>
      </c>
      <c r="M14" s="10"/>
    </row>
    <row r="15" spans="1:13" ht="90" x14ac:dyDescent="0.25">
      <c r="A15" s="12" t="s">
        <v>52</v>
      </c>
      <c r="B15" s="12"/>
      <c r="C15" s="12" t="s">
        <v>53</v>
      </c>
      <c r="D15" s="13"/>
      <c r="E15" s="12" t="s">
        <v>54</v>
      </c>
      <c r="F15" s="14" t="s">
        <v>44</v>
      </c>
      <c r="G15" s="14">
        <v>2018</v>
      </c>
      <c r="H15" s="14" t="s">
        <v>27</v>
      </c>
      <c r="I15" s="12" t="s">
        <v>27</v>
      </c>
      <c r="J15" s="15" t="s">
        <v>27</v>
      </c>
      <c r="K15" s="15" t="s">
        <v>27</v>
      </c>
      <c r="L15" s="15">
        <f t="shared" si="1"/>
        <v>0</v>
      </c>
      <c r="M15" s="15" t="s">
        <v>27</v>
      </c>
    </row>
    <row r="16" spans="1:13" ht="75" x14ac:dyDescent="0.25">
      <c r="A16" s="12" t="s">
        <v>55</v>
      </c>
      <c r="B16" s="12"/>
      <c r="C16" s="12" t="s">
        <v>56</v>
      </c>
      <c r="D16" s="12"/>
      <c r="E16" s="12" t="s">
        <v>57</v>
      </c>
      <c r="F16" s="14" t="s">
        <v>35</v>
      </c>
      <c r="G16" s="14">
        <v>2018</v>
      </c>
      <c r="H16" s="14" t="s">
        <v>58</v>
      </c>
      <c r="I16" s="12" t="s">
        <v>59</v>
      </c>
      <c r="J16" s="15">
        <v>2000</v>
      </c>
      <c r="K16" s="15">
        <v>2000</v>
      </c>
      <c r="L16" s="15">
        <f t="shared" si="1"/>
        <v>4000</v>
      </c>
      <c r="M16" s="15" t="s">
        <v>27</v>
      </c>
    </row>
    <row r="17" spans="1:13" ht="60" x14ac:dyDescent="0.25">
      <c r="A17" s="12" t="s">
        <v>60</v>
      </c>
      <c r="B17" s="12"/>
      <c r="C17" s="18" t="s">
        <v>61</v>
      </c>
      <c r="D17" s="18"/>
      <c r="E17" s="12" t="s">
        <v>62</v>
      </c>
      <c r="F17" s="14" t="s">
        <v>63</v>
      </c>
      <c r="G17" s="14">
        <v>2018</v>
      </c>
      <c r="H17" s="14" t="s">
        <v>27</v>
      </c>
      <c r="I17" s="12" t="s">
        <v>27</v>
      </c>
      <c r="J17" s="15" t="s">
        <v>27</v>
      </c>
      <c r="K17" s="15" t="s">
        <v>27</v>
      </c>
      <c r="L17" s="15">
        <f t="shared" si="1"/>
        <v>0</v>
      </c>
      <c r="M17" s="15"/>
    </row>
    <row r="18" spans="1:13" ht="60" x14ac:dyDescent="0.25">
      <c r="A18" s="12" t="s">
        <v>64</v>
      </c>
      <c r="B18" s="12"/>
      <c r="C18" s="12" t="s">
        <v>65</v>
      </c>
      <c r="D18" s="13"/>
      <c r="E18" s="12" t="s">
        <v>66</v>
      </c>
      <c r="F18" s="14" t="s">
        <v>44</v>
      </c>
      <c r="G18" s="14" t="s">
        <v>17</v>
      </c>
      <c r="H18" s="14" t="s">
        <v>27</v>
      </c>
      <c r="I18" s="12" t="s">
        <v>27</v>
      </c>
      <c r="J18" s="15" t="s">
        <v>27</v>
      </c>
      <c r="K18" s="15" t="s">
        <v>27</v>
      </c>
      <c r="L18" s="15">
        <f t="shared" si="1"/>
        <v>0</v>
      </c>
      <c r="M18" s="15"/>
    </row>
    <row r="19" spans="1:13" ht="30" x14ac:dyDescent="0.25">
      <c r="A19" s="12" t="s">
        <v>67</v>
      </c>
      <c r="B19" s="12"/>
      <c r="C19" s="12" t="s">
        <v>68</v>
      </c>
      <c r="D19" s="12"/>
      <c r="E19" s="12" t="s">
        <v>69</v>
      </c>
      <c r="F19" s="14" t="s">
        <v>16</v>
      </c>
      <c r="G19" s="14">
        <v>2026</v>
      </c>
      <c r="H19" s="14" t="s">
        <v>27</v>
      </c>
      <c r="I19" s="12" t="s">
        <v>27</v>
      </c>
      <c r="J19" s="15" t="s">
        <v>27</v>
      </c>
      <c r="K19" s="15" t="s">
        <v>27</v>
      </c>
      <c r="L19" s="15">
        <f t="shared" si="1"/>
        <v>0</v>
      </c>
      <c r="M19" s="15"/>
    </row>
    <row r="20" spans="1:13" x14ac:dyDescent="0.25">
      <c r="A20" s="6" t="s">
        <v>70</v>
      </c>
      <c r="B20" s="7" t="s">
        <v>71</v>
      </c>
      <c r="C20" s="8"/>
      <c r="D20" s="8"/>
      <c r="E20" s="8"/>
      <c r="F20" s="9"/>
      <c r="G20" s="9"/>
      <c r="H20" s="9"/>
      <c r="I20" s="8"/>
      <c r="J20" s="10"/>
      <c r="K20" s="10"/>
      <c r="L20" s="10">
        <f t="shared" si="1"/>
        <v>0</v>
      </c>
      <c r="M20" s="10"/>
    </row>
    <row r="21" spans="1:13" x14ac:dyDescent="0.25">
      <c r="A21" s="8" t="s">
        <v>72</v>
      </c>
      <c r="B21" s="11" t="s">
        <v>73</v>
      </c>
      <c r="C21" s="8"/>
      <c r="D21" s="8"/>
      <c r="E21" s="8"/>
      <c r="F21" s="9"/>
      <c r="G21" s="9"/>
      <c r="H21" s="9"/>
      <c r="I21" s="8"/>
      <c r="J21" s="10"/>
      <c r="K21" s="10"/>
      <c r="L21" s="10">
        <f t="shared" si="1"/>
        <v>0</v>
      </c>
      <c r="M21" s="10"/>
    </row>
    <row r="22" spans="1:13" ht="45" x14ac:dyDescent="0.25">
      <c r="A22" s="12" t="s">
        <v>74</v>
      </c>
      <c r="B22" s="12"/>
      <c r="C22" s="12" t="s">
        <v>75</v>
      </c>
      <c r="D22" s="13"/>
      <c r="E22" s="12" t="s">
        <v>76</v>
      </c>
      <c r="F22" s="14" t="s">
        <v>25</v>
      </c>
      <c r="G22" s="14" t="s">
        <v>17</v>
      </c>
      <c r="H22" s="14" t="s">
        <v>77</v>
      </c>
      <c r="I22" s="12" t="s">
        <v>78</v>
      </c>
      <c r="J22" s="15">
        <f>430560-15000</f>
        <v>415560</v>
      </c>
      <c r="K22" s="15">
        <v>421200</v>
      </c>
      <c r="L22" s="15">
        <f t="shared" si="1"/>
        <v>836760</v>
      </c>
      <c r="M22" s="15"/>
    </row>
    <row r="23" spans="1:13" ht="45" x14ac:dyDescent="0.25">
      <c r="A23" s="12" t="s">
        <v>79</v>
      </c>
      <c r="B23" s="12"/>
      <c r="C23" s="12" t="s">
        <v>80</v>
      </c>
      <c r="D23" s="12"/>
      <c r="E23" s="12" t="s">
        <v>81</v>
      </c>
      <c r="F23" s="14" t="s">
        <v>25</v>
      </c>
      <c r="G23" s="14" t="s">
        <v>17</v>
      </c>
      <c r="H23" s="14" t="s">
        <v>77</v>
      </c>
      <c r="I23" s="12" t="s">
        <v>82</v>
      </c>
      <c r="J23" s="15">
        <v>185000</v>
      </c>
      <c r="K23" s="15">
        <v>185000</v>
      </c>
      <c r="L23" s="15">
        <f t="shared" si="1"/>
        <v>370000</v>
      </c>
      <c r="M23" s="15"/>
    </row>
    <row r="24" spans="1:13" ht="60" x14ac:dyDescent="0.25">
      <c r="A24" s="12" t="s">
        <v>83</v>
      </c>
      <c r="B24" s="12"/>
      <c r="C24" s="12" t="s">
        <v>84</v>
      </c>
      <c r="D24" s="12"/>
      <c r="E24" s="12" t="s">
        <v>85</v>
      </c>
      <c r="F24" s="14" t="s">
        <v>86</v>
      </c>
      <c r="G24" s="14">
        <v>2019</v>
      </c>
      <c r="H24" s="14" t="s">
        <v>77</v>
      </c>
      <c r="I24" s="12" t="s">
        <v>87</v>
      </c>
      <c r="J24" s="15">
        <v>1550658</v>
      </c>
      <c r="K24" s="15" t="s">
        <v>27</v>
      </c>
      <c r="L24" s="15">
        <f t="shared" si="1"/>
        <v>1550658</v>
      </c>
      <c r="M24" s="15"/>
    </row>
    <row r="25" spans="1:13" ht="45" x14ac:dyDescent="0.25">
      <c r="A25" s="12" t="s">
        <v>88</v>
      </c>
      <c r="B25" s="12"/>
      <c r="C25" s="12" t="s">
        <v>163</v>
      </c>
      <c r="D25" s="13" t="s">
        <v>164</v>
      </c>
      <c r="E25" s="12" t="s">
        <v>165</v>
      </c>
      <c r="F25" s="14" t="s">
        <v>25</v>
      </c>
      <c r="G25" s="14">
        <v>2021</v>
      </c>
      <c r="H25" s="14" t="s">
        <v>58</v>
      </c>
      <c r="I25" s="12" t="s">
        <v>82</v>
      </c>
      <c r="J25" s="15"/>
      <c r="K25" s="15"/>
      <c r="L25" s="15">
        <f t="shared" si="1"/>
        <v>0</v>
      </c>
      <c r="M25" s="15"/>
    </row>
    <row r="26" spans="1:13" ht="30" x14ac:dyDescent="0.25">
      <c r="A26" s="12" t="s">
        <v>166</v>
      </c>
      <c r="B26" s="12"/>
      <c r="C26" s="12" t="s">
        <v>89</v>
      </c>
      <c r="D26" s="12"/>
      <c r="E26" s="12" t="s">
        <v>90</v>
      </c>
      <c r="F26" s="14" t="s">
        <v>91</v>
      </c>
      <c r="G26" s="14" t="s">
        <v>17</v>
      </c>
      <c r="H26" s="14" t="s">
        <v>92</v>
      </c>
      <c r="I26" s="12" t="s">
        <v>93</v>
      </c>
      <c r="J26" s="15">
        <v>10000</v>
      </c>
      <c r="K26" s="15">
        <v>10000</v>
      </c>
      <c r="L26" s="15">
        <f t="shared" si="1"/>
        <v>20000</v>
      </c>
      <c r="M26" s="15"/>
    </row>
    <row r="27" spans="1:13" x14ac:dyDescent="0.25">
      <c r="A27" s="8" t="s">
        <v>94</v>
      </c>
      <c r="B27" s="8"/>
      <c r="C27" s="11" t="s">
        <v>95</v>
      </c>
      <c r="D27" s="19"/>
      <c r="E27" s="8"/>
      <c r="F27" s="9"/>
      <c r="G27" s="9"/>
      <c r="H27" s="9"/>
      <c r="I27" s="8"/>
      <c r="J27" s="10"/>
      <c r="K27" s="10"/>
      <c r="L27" s="10">
        <f t="shared" si="1"/>
        <v>0</v>
      </c>
      <c r="M27" s="10"/>
    </row>
    <row r="28" spans="1:13" ht="60" x14ac:dyDescent="0.25">
      <c r="A28" s="12" t="s">
        <v>96</v>
      </c>
      <c r="B28" s="12"/>
      <c r="C28" s="12" t="s">
        <v>97</v>
      </c>
      <c r="D28" s="12"/>
      <c r="E28" s="12" t="s">
        <v>98</v>
      </c>
      <c r="F28" s="14" t="s">
        <v>86</v>
      </c>
      <c r="G28" s="14">
        <v>2019</v>
      </c>
      <c r="H28" s="14" t="s">
        <v>77</v>
      </c>
      <c r="I28" s="12" t="s">
        <v>99</v>
      </c>
      <c r="J28" s="15">
        <v>187500</v>
      </c>
      <c r="K28" s="15">
        <v>220000</v>
      </c>
      <c r="L28" s="15">
        <f t="shared" si="1"/>
        <v>407500</v>
      </c>
      <c r="M28" s="15"/>
    </row>
    <row r="29" spans="1:13" ht="30" x14ac:dyDescent="0.25">
      <c r="A29" s="12" t="s">
        <v>100</v>
      </c>
      <c r="B29" s="12"/>
      <c r="C29" s="12" t="s">
        <v>101</v>
      </c>
      <c r="D29" s="12"/>
      <c r="E29" s="12" t="s">
        <v>167</v>
      </c>
      <c r="F29" s="14" t="s">
        <v>86</v>
      </c>
      <c r="G29" s="14">
        <v>2019</v>
      </c>
      <c r="H29" s="14" t="s">
        <v>58</v>
      </c>
      <c r="I29" s="12" t="s">
        <v>99</v>
      </c>
      <c r="J29" s="15">
        <v>32500</v>
      </c>
      <c r="K29" s="15"/>
      <c r="L29" s="15">
        <f t="shared" si="1"/>
        <v>32500</v>
      </c>
      <c r="M29" s="15"/>
    </row>
    <row r="30" spans="1:13" ht="30" x14ac:dyDescent="0.25">
      <c r="A30" s="12" t="s">
        <v>103</v>
      </c>
      <c r="B30" s="12"/>
      <c r="C30" s="12" t="s">
        <v>104</v>
      </c>
      <c r="D30" s="12"/>
      <c r="E30" s="12" t="s">
        <v>105</v>
      </c>
      <c r="F30" s="14" t="s">
        <v>86</v>
      </c>
      <c r="G30" s="14">
        <v>2021</v>
      </c>
      <c r="H30" s="14" t="s">
        <v>58</v>
      </c>
      <c r="I30" s="12" t="s">
        <v>106</v>
      </c>
      <c r="J30" s="15">
        <v>30000</v>
      </c>
      <c r="K30" s="15">
        <v>30000</v>
      </c>
      <c r="L30" s="15">
        <f t="shared" si="1"/>
        <v>60000</v>
      </c>
      <c r="M30" s="15"/>
    </row>
    <row r="31" spans="1:13" ht="30" x14ac:dyDescent="0.25">
      <c r="A31" s="12" t="s">
        <v>107</v>
      </c>
      <c r="B31" s="12"/>
      <c r="C31" s="12" t="s">
        <v>108</v>
      </c>
      <c r="D31" s="12"/>
      <c r="E31" s="18" t="s">
        <v>109</v>
      </c>
      <c r="F31" s="14" t="s">
        <v>25</v>
      </c>
      <c r="G31" s="14">
        <v>2027</v>
      </c>
      <c r="H31" s="14" t="s">
        <v>77</v>
      </c>
      <c r="I31" s="18" t="s">
        <v>27</v>
      </c>
      <c r="J31" s="15" t="s">
        <v>27</v>
      </c>
      <c r="K31" s="15" t="s">
        <v>27</v>
      </c>
      <c r="L31" s="15">
        <f t="shared" si="1"/>
        <v>0</v>
      </c>
      <c r="M31" s="15"/>
    </row>
    <row r="32" spans="1:13" x14ac:dyDescent="0.25">
      <c r="A32" s="8" t="s">
        <v>110</v>
      </c>
      <c r="B32" s="8"/>
      <c r="C32" s="11" t="s">
        <v>111</v>
      </c>
      <c r="D32" s="19"/>
      <c r="E32" s="8"/>
      <c r="F32" s="9"/>
      <c r="G32" s="9"/>
      <c r="H32" s="9"/>
      <c r="I32" s="8"/>
      <c r="J32" s="10"/>
      <c r="K32" s="10"/>
      <c r="L32" s="10">
        <f t="shared" si="1"/>
        <v>0</v>
      </c>
      <c r="M32" s="10"/>
    </row>
    <row r="33" spans="1:13" ht="45" x14ac:dyDescent="0.25">
      <c r="A33" s="12" t="s">
        <v>112</v>
      </c>
      <c r="B33" s="12"/>
      <c r="C33" s="12" t="s">
        <v>113</v>
      </c>
      <c r="D33" s="13"/>
      <c r="E33" s="12" t="s">
        <v>114</v>
      </c>
      <c r="F33" s="31" t="s">
        <v>115</v>
      </c>
      <c r="G33" s="14">
        <v>2027</v>
      </c>
      <c r="H33" s="14" t="s">
        <v>58</v>
      </c>
      <c r="I33" s="12" t="s">
        <v>116</v>
      </c>
      <c r="J33" s="15">
        <v>25000</v>
      </c>
      <c r="K33" s="15"/>
      <c r="L33" s="15">
        <f t="shared" si="1"/>
        <v>25000</v>
      </c>
      <c r="M33" s="15"/>
    </row>
    <row r="34" spans="1:13" x14ac:dyDescent="0.25">
      <c r="A34" s="8" t="s">
        <v>117</v>
      </c>
      <c r="B34" s="7" t="s">
        <v>118</v>
      </c>
      <c r="C34" s="8"/>
      <c r="D34" s="8"/>
      <c r="E34" s="8"/>
      <c r="F34" s="9"/>
      <c r="G34" s="9"/>
      <c r="H34" s="9"/>
      <c r="I34" s="8"/>
      <c r="J34" s="10"/>
      <c r="K34" s="10"/>
      <c r="L34" s="10">
        <f t="shared" si="1"/>
        <v>0</v>
      </c>
      <c r="M34" s="10"/>
    </row>
    <row r="35" spans="1:13" x14ac:dyDescent="0.25">
      <c r="A35" s="8" t="s">
        <v>119</v>
      </c>
      <c r="B35" s="11"/>
      <c r="C35" s="11" t="s">
        <v>120</v>
      </c>
      <c r="D35" s="8"/>
      <c r="E35" s="8"/>
      <c r="F35" s="9"/>
      <c r="G35" s="9"/>
      <c r="H35" s="9"/>
      <c r="I35" s="8"/>
      <c r="J35" s="10"/>
      <c r="K35" s="10"/>
      <c r="L35" s="10">
        <f t="shared" si="1"/>
        <v>0</v>
      </c>
      <c r="M35" s="10"/>
    </row>
    <row r="36" spans="1:13" ht="120" x14ac:dyDescent="0.25">
      <c r="A36" s="12" t="s">
        <v>121</v>
      </c>
      <c r="B36" s="12"/>
      <c r="C36" s="12" t="s">
        <v>122</v>
      </c>
      <c r="D36" s="13"/>
      <c r="E36" s="12" t="s">
        <v>123</v>
      </c>
      <c r="F36" s="14" t="s">
        <v>44</v>
      </c>
      <c r="G36" s="14">
        <v>2017</v>
      </c>
      <c r="H36" s="14" t="s">
        <v>27</v>
      </c>
      <c r="I36" s="12" t="s">
        <v>27</v>
      </c>
      <c r="J36" s="15" t="s">
        <v>27</v>
      </c>
      <c r="K36" s="15" t="s">
        <v>27</v>
      </c>
      <c r="L36" s="15">
        <f t="shared" si="1"/>
        <v>0</v>
      </c>
      <c r="M36" s="15"/>
    </row>
    <row r="37" spans="1:13" ht="60" x14ac:dyDescent="0.25">
      <c r="A37" s="12" t="s">
        <v>124</v>
      </c>
      <c r="B37" s="12"/>
      <c r="C37" s="12" t="s">
        <v>125</v>
      </c>
      <c r="D37" s="12"/>
      <c r="E37" s="12" t="s">
        <v>126</v>
      </c>
      <c r="F37" s="14" t="s">
        <v>127</v>
      </c>
      <c r="G37" s="14">
        <v>2018</v>
      </c>
      <c r="H37" s="14" t="s">
        <v>58</v>
      </c>
      <c r="I37" s="12" t="s">
        <v>128</v>
      </c>
      <c r="J37" s="15">
        <v>7500</v>
      </c>
      <c r="K37" s="15">
        <v>7500</v>
      </c>
      <c r="L37" s="15">
        <f t="shared" si="1"/>
        <v>15000</v>
      </c>
      <c r="M37" s="15"/>
    </row>
    <row r="38" spans="1:13" ht="105" x14ac:dyDescent="0.25">
      <c r="A38" s="12" t="s">
        <v>129</v>
      </c>
      <c r="B38" s="12"/>
      <c r="C38" s="12" t="s">
        <v>130</v>
      </c>
      <c r="D38" s="12"/>
      <c r="E38" s="12" t="s">
        <v>168</v>
      </c>
      <c r="F38" s="14" t="s">
        <v>44</v>
      </c>
      <c r="G38" s="14">
        <v>2017</v>
      </c>
      <c r="H38" s="14" t="s">
        <v>58</v>
      </c>
      <c r="I38" s="12" t="s">
        <v>169</v>
      </c>
      <c r="J38" s="15">
        <v>280000</v>
      </c>
      <c r="K38" s="15">
        <v>465000</v>
      </c>
      <c r="L38" s="15">
        <f t="shared" si="1"/>
        <v>745000</v>
      </c>
      <c r="M38" s="15"/>
    </row>
    <row r="39" spans="1:13" ht="45" x14ac:dyDescent="0.25">
      <c r="A39" s="12" t="s">
        <v>132</v>
      </c>
      <c r="B39" s="12"/>
      <c r="C39" s="12" t="s">
        <v>133</v>
      </c>
      <c r="D39" s="12"/>
      <c r="E39" s="12" t="s">
        <v>170</v>
      </c>
      <c r="F39" s="14" t="s">
        <v>135</v>
      </c>
      <c r="G39" s="14">
        <v>2021</v>
      </c>
      <c r="H39" s="14"/>
      <c r="I39" s="12"/>
      <c r="J39" s="15"/>
      <c r="K39" s="15"/>
      <c r="L39" s="15">
        <f t="shared" si="1"/>
        <v>0</v>
      </c>
      <c r="M39" s="15"/>
    </row>
    <row r="40" spans="1:13" ht="30" x14ac:dyDescent="0.25">
      <c r="A40" s="12" t="s">
        <v>136</v>
      </c>
      <c r="B40" s="12"/>
      <c r="C40" s="12" t="s">
        <v>137</v>
      </c>
      <c r="D40" s="12"/>
      <c r="E40" s="12" t="s">
        <v>170</v>
      </c>
      <c r="F40" s="14" t="s">
        <v>139</v>
      </c>
      <c r="G40" s="14">
        <v>2021</v>
      </c>
      <c r="H40" s="14"/>
      <c r="I40" s="12"/>
      <c r="J40" s="14"/>
      <c r="K40" s="14"/>
      <c r="L40" s="15">
        <f t="shared" si="1"/>
        <v>0</v>
      </c>
      <c r="M40" s="15"/>
    </row>
    <row r="41" spans="1:13" ht="120" x14ac:dyDescent="0.25">
      <c r="A41" s="12" t="s">
        <v>171</v>
      </c>
      <c r="B41" s="12"/>
      <c r="C41" s="12" t="s">
        <v>172</v>
      </c>
      <c r="D41" s="17" t="s">
        <v>173</v>
      </c>
      <c r="E41" s="12" t="s">
        <v>174</v>
      </c>
      <c r="F41" s="14" t="s">
        <v>25</v>
      </c>
      <c r="G41" s="14"/>
      <c r="H41" s="14"/>
      <c r="I41" s="12"/>
      <c r="J41" s="14"/>
      <c r="K41" s="14"/>
      <c r="L41" s="15">
        <f t="shared" si="1"/>
        <v>0</v>
      </c>
      <c r="M41" s="15"/>
    </row>
    <row r="42" spans="1:13" x14ac:dyDescent="0.25">
      <c r="A42" s="6" t="s">
        <v>140</v>
      </c>
      <c r="B42" s="7" t="s">
        <v>141</v>
      </c>
      <c r="C42" s="6"/>
      <c r="D42" s="6"/>
      <c r="E42" s="8"/>
      <c r="F42" s="9"/>
      <c r="G42" s="9"/>
      <c r="H42" s="9"/>
      <c r="I42" s="8"/>
      <c r="J42" s="10"/>
      <c r="K42" s="10"/>
      <c r="L42" s="10">
        <f t="shared" si="1"/>
        <v>0</v>
      </c>
      <c r="M42" s="10"/>
    </row>
    <row r="43" spans="1:13" x14ac:dyDescent="0.25">
      <c r="A43" s="19" t="s">
        <v>142</v>
      </c>
      <c r="B43" s="11" t="s">
        <v>143</v>
      </c>
      <c r="C43" s="8"/>
      <c r="D43" s="8"/>
      <c r="E43" s="8"/>
      <c r="F43" s="9"/>
      <c r="G43" s="9"/>
      <c r="H43" s="9"/>
      <c r="I43" s="8"/>
      <c r="J43" s="10"/>
      <c r="K43" s="10"/>
      <c r="L43" s="10">
        <f t="shared" si="1"/>
        <v>0</v>
      </c>
      <c r="M43" s="10"/>
    </row>
    <row r="44" spans="1:13" ht="45" x14ac:dyDescent="0.25">
      <c r="A44" s="12" t="s">
        <v>148</v>
      </c>
      <c r="B44" s="12"/>
      <c r="C44" s="12" t="s">
        <v>175</v>
      </c>
      <c r="D44" s="28"/>
      <c r="E44" s="12" t="s">
        <v>176</v>
      </c>
      <c r="F44" s="31" t="s">
        <v>147</v>
      </c>
      <c r="G44" s="14">
        <v>2021</v>
      </c>
      <c r="H44" s="14" t="s">
        <v>27</v>
      </c>
      <c r="I44" s="12" t="s">
        <v>27</v>
      </c>
      <c r="J44" s="15" t="s">
        <v>27</v>
      </c>
      <c r="K44" s="15" t="s">
        <v>27</v>
      </c>
      <c r="L44" s="15">
        <f t="shared" si="1"/>
        <v>0</v>
      </c>
      <c r="M44" s="15"/>
    </row>
    <row r="45" spans="1:13" ht="60" x14ac:dyDescent="0.25">
      <c r="A45" s="12" t="s">
        <v>153</v>
      </c>
      <c r="B45" s="12"/>
      <c r="C45" s="12" t="s">
        <v>149</v>
      </c>
      <c r="D45" s="12"/>
      <c r="E45" s="12" t="s">
        <v>150</v>
      </c>
      <c r="F45" s="14" t="s">
        <v>151</v>
      </c>
      <c r="G45" s="14">
        <v>2015</v>
      </c>
      <c r="H45" s="14" t="s">
        <v>58</v>
      </c>
      <c r="I45" s="12" t="s">
        <v>152</v>
      </c>
      <c r="J45" s="15">
        <v>87000</v>
      </c>
      <c r="K45" s="15">
        <v>77000</v>
      </c>
      <c r="L45" s="15">
        <f t="shared" si="1"/>
        <v>164000</v>
      </c>
      <c r="M45" s="15"/>
    </row>
    <row r="46" spans="1:13" ht="265.5" customHeight="1" x14ac:dyDescent="0.25">
      <c r="A46" s="12" t="s">
        <v>177</v>
      </c>
      <c r="B46" s="12"/>
      <c r="C46" s="12" t="s">
        <v>178</v>
      </c>
      <c r="D46" s="28" t="s">
        <v>179</v>
      </c>
      <c r="E46" s="27" t="s">
        <v>180</v>
      </c>
      <c r="F46" s="14" t="s">
        <v>156</v>
      </c>
      <c r="G46" s="14">
        <v>2023</v>
      </c>
      <c r="H46" s="14" t="s">
        <v>58</v>
      </c>
      <c r="I46" s="12" t="s">
        <v>157</v>
      </c>
      <c r="J46" s="15">
        <v>30000</v>
      </c>
      <c r="K46" s="15"/>
      <c r="L46" s="15">
        <f t="shared" si="1"/>
        <v>30000</v>
      </c>
      <c r="M46" s="15"/>
    </row>
    <row r="47" spans="1:13" ht="90" x14ac:dyDescent="0.25">
      <c r="A47" s="12" t="s">
        <v>181</v>
      </c>
      <c r="B47" s="12"/>
      <c r="C47" s="12" t="s">
        <v>159</v>
      </c>
      <c r="D47" s="28"/>
      <c r="E47" s="12" t="s">
        <v>182</v>
      </c>
      <c r="F47" s="14" t="s">
        <v>115</v>
      </c>
      <c r="G47" s="14">
        <v>2024</v>
      </c>
      <c r="H47" s="14" t="s">
        <v>27</v>
      </c>
      <c r="I47" s="12" t="s">
        <v>27</v>
      </c>
      <c r="J47" s="15" t="s">
        <v>27</v>
      </c>
      <c r="K47" s="15" t="s">
        <v>27</v>
      </c>
      <c r="L47" s="15">
        <f t="shared" si="1"/>
        <v>0</v>
      </c>
      <c r="M47" s="15"/>
    </row>
    <row r="48" spans="1:13" s="22" customFormat="1" x14ac:dyDescent="0.25">
      <c r="A48" s="6" t="s">
        <v>183</v>
      </c>
      <c r="B48" s="7" t="s">
        <v>184</v>
      </c>
      <c r="C48" s="6"/>
      <c r="D48" s="6"/>
      <c r="E48" s="6"/>
      <c r="F48" s="20"/>
      <c r="G48" s="20"/>
      <c r="H48" s="20"/>
      <c r="I48" s="6"/>
      <c r="J48" s="21"/>
      <c r="K48" s="21"/>
      <c r="L48" s="10">
        <f t="shared" si="1"/>
        <v>0</v>
      </c>
      <c r="M48" s="10"/>
    </row>
    <row r="49" spans="1:13" x14ac:dyDescent="0.25">
      <c r="A49" s="8" t="s">
        <v>185</v>
      </c>
      <c r="B49" s="23" t="s">
        <v>186</v>
      </c>
      <c r="C49" s="8"/>
      <c r="D49" s="8"/>
      <c r="E49" s="8"/>
      <c r="F49" s="9"/>
      <c r="G49" s="9"/>
      <c r="H49" s="9"/>
      <c r="I49" s="8"/>
      <c r="J49" s="10"/>
      <c r="K49" s="10"/>
      <c r="L49" s="10">
        <f t="shared" si="1"/>
        <v>0</v>
      </c>
      <c r="M49" s="10"/>
    </row>
    <row r="50" spans="1:13" ht="90" x14ac:dyDescent="0.25">
      <c r="A50" s="12" t="s">
        <v>187</v>
      </c>
      <c r="B50" s="12"/>
      <c r="C50" s="12" t="s">
        <v>188</v>
      </c>
      <c r="D50" s="28" t="s">
        <v>189</v>
      </c>
      <c r="E50" s="18" t="s">
        <v>190</v>
      </c>
      <c r="F50" s="14" t="s">
        <v>191</v>
      </c>
      <c r="G50" s="14">
        <v>2024</v>
      </c>
      <c r="H50" s="14" t="s">
        <v>58</v>
      </c>
      <c r="I50" s="13" t="s">
        <v>192</v>
      </c>
      <c r="J50" s="15"/>
      <c r="K50" s="15"/>
      <c r="L50" s="15">
        <f t="shared" si="1"/>
        <v>0</v>
      </c>
      <c r="M50" s="15"/>
    </row>
    <row r="51" spans="1:13" x14ac:dyDescent="0.25">
      <c r="A51" s="8" t="s">
        <v>193</v>
      </c>
      <c r="B51" s="23" t="s">
        <v>194</v>
      </c>
      <c r="C51" s="8"/>
      <c r="D51" s="8"/>
      <c r="E51" s="8"/>
      <c r="F51" s="9"/>
      <c r="G51" s="9"/>
      <c r="H51" s="9"/>
      <c r="I51" s="8"/>
      <c r="J51" s="10"/>
      <c r="K51" s="10"/>
      <c r="L51" s="10">
        <f t="shared" si="1"/>
        <v>0</v>
      </c>
      <c r="M51" s="10"/>
    </row>
    <row r="52" spans="1:13" ht="409.5" x14ac:dyDescent="0.25">
      <c r="A52" s="12" t="s">
        <v>195</v>
      </c>
      <c r="B52" s="12"/>
      <c r="C52" s="12" t="s">
        <v>196</v>
      </c>
      <c r="D52" s="12"/>
      <c r="E52" s="27" t="s">
        <v>197</v>
      </c>
      <c r="F52" s="14" t="s">
        <v>44</v>
      </c>
      <c r="G52" s="14">
        <v>2021</v>
      </c>
      <c r="H52" s="14"/>
      <c r="I52" s="13" t="s">
        <v>198</v>
      </c>
      <c r="J52" s="15"/>
      <c r="K52" s="15"/>
      <c r="L52" s="15">
        <f t="shared" si="1"/>
        <v>0</v>
      </c>
      <c r="M52" s="15"/>
    </row>
    <row r="53" spans="1:13" x14ac:dyDescent="0.25">
      <c r="A53" s="8" t="s">
        <v>199</v>
      </c>
      <c r="B53" s="24" t="s">
        <v>200</v>
      </c>
      <c r="C53" s="8"/>
      <c r="D53" s="8"/>
      <c r="E53" s="8"/>
      <c r="F53" s="9"/>
      <c r="G53" s="9"/>
      <c r="H53" s="9"/>
      <c r="I53" s="8"/>
      <c r="J53" s="10"/>
      <c r="K53" s="10"/>
      <c r="L53" s="10">
        <f t="shared" si="1"/>
        <v>0</v>
      </c>
      <c r="M53" s="10"/>
    </row>
    <row r="54" spans="1:13" ht="105" x14ac:dyDescent="0.25">
      <c r="A54" s="12"/>
      <c r="B54" s="12"/>
      <c r="C54" s="12" t="s">
        <v>201</v>
      </c>
      <c r="D54" s="12"/>
      <c r="E54" s="27" t="s">
        <v>202</v>
      </c>
      <c r="F54" s="14" t="s">
        <v>203</v>
      </c>
      <c r="G54" s="14">
        <v>2022</v>
      </c>
      <c r="H54" s="14"/>
      <c r="I54" s="12"/>
      <c r="J54" s="15"/>
      <c r="K54" s="29">
        <v>3500</v>
      </c>
      <c r="L54" s="29">
        <f t="shared" si="1"/>
        <v>3500</v>
      </c>
      <c r="M54" s="29"/>
    </row>
    <row r="55" spans="1:13" x14ac:dyDescent="0.25">
      <c r="A55" s="8" t="s">
        <v>204</v>
      </c>
      <c r="B55" s="23" t="s">
        <v>205</v>
      </c>
      <c r="C55" s="8"/>
      <c r="D55" s="8"/>
      <c r="E55" s="8"/>
      <c r="F55" s="9"/>
      <c r="G55" s="9"/>
      <c r="H55" s="9"/>
      <c r="I55" s="8"/>
      <c r="J55" s="10"/>
      <c r="K55" s="10"/>
      <c r="L55" s="10">
        <f t="shared" si="1"/>
        <v>0</v>
      </c>
      <c r="M55" s="10"/>
    </row>
    <row r="56" spans="1:13" s="25" customFormat="1" ht="60" x14ac:dyDescent="0.25">
      <c r="A56" s="12"/>
      <c r="B56" s="12"/>
      <c r="C56" s="12" t="s">
        <v>206</v>
      </c>
      <c r="D56" s="12"/>
      <c r="E56" s="12" t="s">
        <v>207</v>
      </c>
      <c r="F56" s="14" t="s">
        <v>191</v>
      </c>
      <c r="G56" s="14">
        <v>2023</v>
      </c>
      <c r="H56" s="14"/>
      <c r="I56" s="12"/>
      <c r="J56" s="15"/>
      <c r="K56" s="15"/>
      <c r="L56" s="15">
        <f t="shared" si="1"/>
        <v>0</v>
      </c>
      <c r="M56" s="15"/>
    </row>
    <row r="57" spans="1:13" s="25" customFormat="1" ht="60" x14ac:dyDescent="0.25">
      <c r="A57" s="12"/>
      <c r="B57" s="12"/>
      <c r="C57" s="12" t="s">
        <v>208</v>
      </c>
      <c r="D57" s="12"/>
      <c r="E57" s="12" t="s">
        <v>209</v>
      </c>
      <c r="F57" s="14" t="s">
        <v>210</v>
      </c>
      <c r="G57" s="14">
        <v>2024</v>
      </c>
      <c r="H57" s="14"/>
      <c r="I57" s="12"/>
      <c r="J57" s="15"/>
      <c r="K57" s="15"/>
      <c r="L57" s="15">
        <f t="shared" si="1"/>
        <v>0</v>
      </c>
      <c r="M57" s="15"/>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RP 2026-2027</vt:lpstr>
      <vt:lpstr>varu_RP 2026-2027</vt:lpstr>
    </vt:vector>
  </TitlesOfParts>
  <Manager/>
  <Company>KeMIT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KORAK rakendusplaan 2026-2027</dc:title>
  <dc:subject/>
  <dc:creator>Maria Leier</dc:creator>
  <dc:description/>
  <cp:lastModifiedBy>Anneli Pennert - RTK</cp:lastModifiedBy>
  <cp:revision/>
  <dcterms:created xsi:type="dcterms:W3CDTF">2025-11-04T10:18:41Z</dcterms:created>
  <dcterms:modified xsi:type="dcterms:W3CDTF">2026-03-03T09:14:43Z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2026-03-03T09:11:46Z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2205f84e-8f64-4f70-8e7a-0191f669a95a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